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5\V. rozpočtové opatření 2025\"/>
    </mc:Choice>
  </mc:AlternateContent>
  <xr:revisionPtr revIDLastSave="0" documentId="13_ncr:1_{1FD4AF0C-513B-4E36-9564-EE6536AE45D9}" xr6:coauthVersionLast="47" xr6:coauthVersionMax="47" xr10:uidLastSave="{00000000-0000-0000-0000-000000000000}"/>
  <bookViews>
    <workbookView xWindow="1125" yWindow="1125" windowWidth="21480" windowHeight="11295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9" i="4" l="1"/>
  <c r="D45" i="5"/>
  <c r="D106" i="4"/>
  <c r="D17" i="4"/>
  <c r="D88" i="4"/>
  <c r="B31" i="5"/>
  <c r="C31" i="5"/>
  <c r="D34" i="5"/>
  <c r="D31" i="5" s="1"/>
  <c r="D9" i="4" l="1"/>
  <c r="D39" i="5"/>
  <c r="D33" i="5"/>
  <c r="D32" i="5"/>
  <c r="D29" i="5"/>
  <c r="B28" i="5"/>
  <c r="C28" i="5"/>
  <c r="D11" i="5"/>
  <c r="D10" i="5"/>
  <c r="D9" i="5"/>
  <c r="D143" i="4"/>
  <c r="D141" i="4"/>
  <c r="D140" i="4"/>
  <c r="D136" i="4"/>
  <c r="D135" i="4"/>
  <c r="D134" i="4"/>
  <c r="D133" i="4"/>
  <c r="D132" i="4"/>
  <c r="D131" i="4"/>
  <c r="D128" i="4"/>
  <c r="D127" i="4"/>
  <c r="D126" i="4"/>
  <c r="D125" i="4"/>
  <c r="D124" i="4"/>
  <c r="D123" i="4"/>
  <c r="D122" i="4"/>
  <c r="D121" i="4"/>
  <c r="D119" i="4"/>
  <c r="D120" i="4"/>
  <c r="D118" i="4"/>
  <c r="D117" i="4"/>
  <c r="D116" i="4"/>
  <c r="D115" i="4"/>
  <c r="D114" i="4"/>
  <c r="D113" i="4"/>
  <c r="D112" i="4"/>
  <c r="D111" i="4"/>
  <c r="D107" i="4"/>
  <c r="D105" i="4"/>
  <c r="D104" i="4"/>
  <c r="D103" i="4"/>
  <c r="D100" i="4"/>
  <c r="D99" i="4"/>
  <c r="D98" i="4"/>
  <c r="D95" i="4"/>
  <c r="D94" i="4"/>
  <c r="D93" i="4"/>
  <c r="D92" i="4"/>
  <c r="D91" i="4"/>
  <c r="D90" i="4"/>
  <c r="D87" i="4"/>
  <c r="D86" i="4"/>
  <c r="D85" i="4"/>
  <c r="D84" i="4"/>
  <c r="D83" i="4"/>
  <c r="D82" i="4"/>
  <c r="D79" i="4"/>
  <c r="D78" i="4"/>
  <c r="D77" i="4"/>
  <c r="D76" i="4"/>
  <c r="D75" i="4"/>
  <c r="D74" i="4"/>
  <c r="D73" i="4"/>
  <c r="D72" i="4"/>
  <c r="D71" i="4"/>
  <c r="D70" i="4"/>
  <c r="D69" i="4"/>
  <c r="D68" i="4"/>
  <c r="D67" i="4"/>
  <c r="D64" i="4"/>
  <c r="D63" i="4"/>
  <c r="D62" i="4"/>
  <c r="D61" i="4"/>
  <c r="D59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7" i="4"/>
  <c r="D36" i="4"/>
  <c r="D35" i="4"/>
  <c r="D34" i="4"/>
  <c r="D33" i="4"/>
  <c r="D32" i="4"/>
  <c r="D29" i="4"/>
  <c r="D26" i="4"/>
  <c r="D25" i="4"/>
  <c r="D24" i="4"/>
  <c r="D23" i="4"/>
  <c r="D22" i="4"/>
  <c r="D21" i="4"/>
  <c r="D20" i="4"/>
  <c r="D19" i="4"/>
  <c r="D18" i="4"/>
  <c r="D16" i="4"/>
  <c r="D15" i="4"/>
  <c r="D14" i="4"/>
  <c r="D13" i="4"/>
  <c r="D12" i="4"/>
  <c r="D11" i="4"/>
  <c r="D10" i="4"/>
  <c r="D8" i="4"/>
  <c r="D139" i="4" l="1"/>
  <c r="C66" i="4"/>
  <c r="C130" i="4"/>
  <c r="C102" i="4"/>
  <c r="D38" i="4" l="1"/>
  <c r="B130" i="4"/>
  <c r="B41" i="5" l="1"/>
  <c r="D81" i="4"/>
  <c r="D66" i="4"/>
  <c r="D7" i="4"/>
  <c r="D130" i="4"/>
  <c r="B81" i="4"/>
  <c r="B139" i="4"/>
  <c r="D102" i="4"/>
  <c r="B102" i="4"/>
  <c r="D41" i="5" l="1"/>
  <c r="B66" i="4" l="1"/>
  <c r="D44" i="5" l="1"/>
  <c r="D43" i="5" s="1"/>
  <c r="C44" i="5"/>
  <c r="C43" i="5" s="1"/>
  <c r="B44" i="5"/>
  <c r="B43" i="5" s="1"/>
  <c r="C41" i="5"/>
  <c r="D28" i="5"/>
  <c r="D20" i="5"/>
  <c r="C20" i="5"/>
  <c r="B20" i="5"/>
  <c r="D13" i="5"/>
  <c r="C13" i="5"/>
  <c r="B13" i="5"/>
  <c r="D8" i="5"/>
  <c r="C8" i="5"/>
  <c r="B8" i="5"/>
  <c r="D138" i="4"/>
  <c r="C139" i="4"/>
  <c r="C138" i="4" s="1"/>
  <c r="B138" i="4"/>
  <c r="D110" i="4"/>
  <c r="D109" i="4" s="1"/>
  <c r="C110" i="4"/>
  <c r="C109" i="4" s="1"/>
  <c r="B110" i="4"/>
  <c r="B109" i="4" s="1"/>
  <c r="D97" i="4"/>
  <c r="C97" i="4"/>
  <c r="B97" i="4"/>
  <c r="C81" i="4"/>
  <c r="D60" i="4"/>
  <c r="D31" i="4" s="1"/>
  <c r="C60" i="4"/>
  <c r="B60" i="4"/>
  <c r="C38" i="4"/>
  <c r="C31" i="4" s="1"/>
  <c r="B38" i="4"/>
  <c r="D28" i="4"/>
  <c r="C28" i="4"/>
  <c r="B28" i="4"/>
  <c r="C7" i="4"/>
  <c r="B7" i="4"/>
  <c r="D145" i="4" l="1"/>
  <c r="B31" i="4"/>
  <c r="B145" i="4" s="1"/>
  <c r="C145" i="4"/>
  <c r="C36" i="5"/>
  <c r="C48" i="5" s="1"/>
  <c r="D36" i="5"/>
  <c r="D48" i="5" s="1"/>
  <c r="B36" i="5"/>
  <c r="B48" i="5" s="1"/>
</calcChain>
</file>

<file path=xl/sharedStrings.xml><?xml version="1.0" encoding="utf-8"?>
<sst xmlns="http://schemas.openxmlformats.org/spreadsheetml/2006/main" count="246" uniqueCount="234">
  <si>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</si>
  <si>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</si>
  <si>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</si>
  <si>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</si>
  <si>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</si>
  <si>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</si>
  <si>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</si>
  <si>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</si>
  <si>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</si>
  <si>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</si>
  <si>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</si>
  <si>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</si>
  <si>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</si>
  <si>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</si>
  <si>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</si>
  <si>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</si>
  <si>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</si>
  <si>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</si>
  <si>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</si>
  <si>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</si>
  <si>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</si>
  <si>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</si>
  <si>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</si>
  <si>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</si>
  <si>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</si>
  <si>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</si>
  <si>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</si>
  <si>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</si>
  <si>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</si>
  <si>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</si>
  <si>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</si>
  <si>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</si>
  <si>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</si>
  <si>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</si>
  <si>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</si>
  <si>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</si>
  <si>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</si>
  <si>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</si>
  <si>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</si>
  <si>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</si>
  <si>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</si>
  <si>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</si>
  <si>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</si>
  <si>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</si>
  <si>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</si>
  <si>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</si>
  <si>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</si>
  <si>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</si>
  <si>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</si>
  <si>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</si>
  <si>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</si>
  <si>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</si>
  <si>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</si>
  <si>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</si>
  <si>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</si>
  <si>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</si>
  <si>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</si>
  <si>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</si>
  <si>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</si>
  <si>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</si>
  <si>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</si>
  <si>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</si>
  <si>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</si>
  <si>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</si>
  <si>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</si>
  <si>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</si>
  <si>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</si>
  <si>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</si>
  <si>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</si>
  <si>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</si>
  <si>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</si>
  <si>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</si>
  <si>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</si>
  <si>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</si>
  <si>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</si>
  <si>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</si>
  <si>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</si>
  <si>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</si>
  <si>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</si>
  <si>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</si>
  <si>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</si>
  <si>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</si>
  <si>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</si>
  <si>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</si>
  <si>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</si>
  <si>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</si>
  <si>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</si>
  <si>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</si>
  <si>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</si>
  <si>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</si>
  <si>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</si>
  <si>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</si>
  <si>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</si>
  <si>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</si>
  <si>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</si>
  <si>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</si>
  <si>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</si>
  <si>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</si>
  <si>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</si>
  <si>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</si>
  <si>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</si>
  <si>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</si>
  <si>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</si>
  <si>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</si>
  <si>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</si>
  <si>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</si>
  <si>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</si>
  <si>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</si>
  <si>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</si>
  <si>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</si>
  <si>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</si>
  <si>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</si>
  <si>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</si>
  <si>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</si>
  <si>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</si>
  <si>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</si>
  <si>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</si>
  <si>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</si>
  <si>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</si>
  <si>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</si>
  <si>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</si>
  <si>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</si>
  <si>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</si>
  <si>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</si>
  <si>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</si>
  <si>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</si>
  <si>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</si>
  <si>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</si>
  <si>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</si>
  <si>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</si>
  <si>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</si>
  <si>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</si>
  <si>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běžné opravy a rekonstrukce na objektech ve správě obvodu.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</si>
  <si>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</si>
  <si>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</si>
  <si>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</si>
  <si>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pohonné hmoty a maziva pro zahradní a komunální techniku.</t>
  </si>
  <si>
    <t>prostředky na sekání trávy, ořez keřů a stromů, pletí záhonu,odstraňování plevele, nákup nové výsadby apod.</t>
  </si>
  <si>
    <t>poskytnutí daru za provedení zálivky zeleně.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</si>
  <si>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</si>
  <si>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</si>
  <si>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</si>
  <si>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</si>
  <si>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</si>
  <si>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</si>
  <si>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</si>
  <si>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</si>
  <si>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>Výsadba zeleně</t>
  </si>
  <si>
    <t>prostředky na výsadbu nových stromů v MO.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</si>
  <si>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</si>
  <si>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</si>
  <si>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</si>
  <si>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</si>
  <si>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</si>
  <si>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</si>
  <si>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</si>
  <si>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 xml:space="preserve">   Transfer na údržbu zeleně (sekání) v lokalitě Svítkov - západ</t>
  </si>
  <si>
    <t>- výdaje v souvislosti s GDPR</t>
  </si>
  <si>
    <t>dotace na vytváření pracovních příležitostí v rámci veřejně prospěšných prací.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</si>
  <si>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</si>
  <si>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</si>
  <si>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zahrnuje náklady spojené s činností knihoven.</t>
  </si>
  <si>
    <t>projektová dokumentace a studie na obnovu veřejného prostransví, posudky na stav zeleně.</t>
  </si>
  <si>
    <t>Přírodní sportovní areál "K Pašti"</t>
  </si>
  <si>
    <t>Odpočinková zóna Sweetpark</t>
  </si>
  <si>
    <t>- upgrade a technická podpora programu</t>
  </si>
  <si>
    <t>Budova ÚMO Pardubice VI</t>
  </si>
  <si>
    <t>Opočínek č.p. 53 - obnova altánu</t>
  </si>
  <si>
    <t>mzdové náklady na uzavřené DPP.</t>
  </si>
  <si>
    <t>předpokládané náklady na zajištění elektrické přípojky.</t>
  </si>
  <si>
    <t>správa, údržba a nákup výpočetní techniky včetně softwarového vybavení.</t>
  </si>
  <si>
    <t>Rozpočet MO Pardubice VI na rok 2025 - příjmy</t>
  </si>
  <si>
    <t>Sportovní areál Staré Čívice</t>
  </si>
  <si>
    <t>Odstraňování nepovolených reklam u místních komunikací</t>
  </si>
  <si>
    <t>Dary, dotace - individuální žádosti</t>
  </si>
  <si>
    <t>náklady na volby do Poslanecké sněmovny Parlamentu ČR.</t>
  </si>
  <si>
    <t>Chodník od ul. U Bylanky k společnosti Mountfield a.s.</t>
  </si>
  <si>
    <t>Rozpočet MO Pardubice VI na rok 2025 - výdaje</t>
  </si>
  <si>
    <t>Úprava křižovatky Kostnická + OŽK ke Dlouhé ulici</t>
  </si>
  <si>
    <t>Výměna střešní krytiny na budově úřadu</t>
  </si>
  <si>
    <t xml:space="preserve">Nákup nového komunálního vozu </t>
  </si>
  <si>
    <t xml:space="preserve">Výměna klimatizace v budově úřadu </t>
  </si>
  <si>
    <t xml:space="preserve">Rekonstrukce oplocení sportoviště v Lánech na Důlku </t>
  </si>
  <si>
    <t>Odpočinková zóna Sweetpark - el. přípojka</t>
  </si>
  <si>
    <t>Materiál pro krizové situace</t>
  </si>
  <si>
    <t>Protipovodňové pytle, písek, plovoucí a kalová čerpadla</t>
  </si>
  <si>
    <t>Výměnu krytu komunikace v Opočínku po uložení kanalizace - u hřiště</t>
  </si>
  <si>
    <t>Podpora sportovních klubů v obvodě</t>
  </si>
  <si>
    <t>oprava povrchu komunikace po kanalizaci realizované v roce 2024.</t>
  </si>
  <si>
    <t>Obnova mobiliáře v obvodě</t>
  </si>
  <si>
    <t>pořížení nových knihobudek a vývěsních skříněk po obvodě.</t>
  </si>
  <si>
    <t>dotace na volby do Poslanecké sněmovny Parlamentu ČR.</t>
  </si>
  <si>
    <t>Zařízení k měření rychlosti motorových vozidel S.Č.</t>
  </si>
  <si>
    <t xml:space="preserve">Informační cedulky k názvu ulic </t>
  </si>
  <si>
    <t>nákup materiálu a nářadí i na údržbu zeleně</t>
  </si>
  <si>
    <t>nákup mobiliáře a techniky i na údržbu zeleně.</t>
  </si>
  <si>
    <t>oprava a údržba techniky i na údržbu zeleně a mobiliáře.</t>
  </si>
  <si>
    <t>obnova altánu na zahradě  č.p. 53.</t>
  </si>
  <si>
    <t>likvidace starého a stavba nového přístřešku u parketu u hřiště.</t>
  </si>
  <si>
    <t>výměna oplocení včetně přístupové branky a vrat.</t>
  </si>
  <si>
    <t>předpokládané náklady na zajištění el. přípojky pro studnu a vánoční strom.</t>
  </si>
  <si>
    <t>předpokládané náklady na opravu zvoničky v Opočínku.</t>
  </si>
  <si>
    <t>rekonstrukce zázemí a vybavení pro pracovní četu.</t>
  </si>
  <si>
    <t>smyslem projektu, který inicioval Klub přátel Pardubicka, je umístit k tabulkám s názvy ulic 
pojmenovaných po regionálních osobnostech doplňkovou tabulku se stručnou informací o 
dané osobnosti. V našem MO jsou navrženy tři ulice.</t>
  </si>
  <si>
    <t>sejmutí a likvidace červených šindelů, nová plechová krytina.</t>
  </si>
  <si>
    <t>klimatizační jednotky a rozvody dosluhují, nutná obměna.</t>
  </si>
  <si>
    <t>údržba, opravy, nákup pohonných hmot a spotřebního materiálu na auta.</t>
  </si>
  <si>
    <t>pro údržbu zeleně, letní a zimní čištění chodníků, čištění sportovišť.</t>
  </si>
  <si>
    <t>dle aktuálního stavu a potřeby.</t>
  </si>
  <si>
    <t>rekonstrukce  křižovatky dle PD a oprava povrchu k ulici Dlouhá.</t>
  </si>
  <si>
    <t>nevyčerpané finanční prostředky z roku 2024, v nichž je zahrnuto financování akcí přecházejících z rozpočtu 2024 - viz. XI. rozpočtové opatření roku 2024.</t>
  </si>
  <si>
    <t>částka je stanovena dle příl. transfery mezi městem a MO.</t>
  </si>
  <si>
    <t>náklady na zhotovení projektové dokumentace na rekonstrukce a výstavbu místních komunikací: 
PD el. přípojky do sportovního areálu Na Pašti
PD el. přípojky pro budoucí park
Technický dozor investora
Sportoviště Popkovice - případná aktualizace nebo úpravy 
Studie dopravní situace v lokalitě Svítkov V
Zajištění externí administrace na VZ
Stavení úpravy na komunikacích Svítkov V
Zhotovení dokumentace pro výměnu krytu komunikací v Opočínku po uložení kanalizace
Lávka přes Bylanku Žižkova ulice
Rekonstrukce komunikací v ulici Kpt. Poplera
Rekonstrukce slepé komunikace v ulici Žižkova
Studie dopravní situace ve Starých Čívicích
Zřízení chodníku v ulici Žižkova v Popkovicích
PD pro zařízení k měření rychlosti motorových vozidel 
Zhotovení přístřešků ve Starých Čívicích a Opočínku</t>
  </si>
  <si>
    <t>Zelenobranská dubina</t>
  </si>
  <si>
    <t>vyčištění prostoru od náletových dřevin a zajištění průchodnosti.</t>
  </si>
  <si>
    <t>odhadované náklady na opravu povrchu komunikace v ul. Pražská (stará), ul. Motoristů, ul. Kostnická (od Bylanky pro ul. Braneckou), ul. Žižkova, Lány na Důlku za hřbitovem.</t>
  </si>
  <si>
    <t>náklady na pořízení a realizaci technického zařízení pro úsekové měření.</t>
  </si>
  <si>
    <t>platby zdravotního a sociálního pojištění, Česká Kooperativa.</t>
  </si>
  <si>
    <t>Nepeněžitý dar pro ZŠ Svítkov, MŠ Duha a MŠ Doubek</t>
  </si>
  <si>
    <t>ZŠ Svítkov - sada pro pokusy s vakuem pro výuku fyziky.</t>
  </si>
  <si>
    <t>Navrhovaná změna</t>
  </si>
  <si>
    <t>prodloužení VO v lokalitě Lány na Důlku - Krchleby (úsek mezi stožáry č. 7 až 13).</t>
  </si>
  <si>
    <t xml:space="preserve">Veřejné osvětlení Pardubice - Lány na Důlku </t>
  </si>
  <si>
    <t xml:space="preserve">     Dotace na pořízení fotovoltaického systému pro budovu ÚMO Pardubice VI (Kostnická 865)</t>
  </si>
  <si>
    <t>IV. RO 2025</t>
  </si>
  <si>
    <t>Podpora SDH v obvodě</t>
  </si>
  <si>
    <t>(V. rozpočtové opatření 2025)</t>
  </si>
  <si>
    <t>V. RO 2025</t>
  </si>
  <si>
    <t>Revitalizace kostelu a zvoničky Svítkov</t>
  </si>
  <si>
    <t>Stavební úprava komunikací v lokalitě Svítkov V</t>
  </si>
  <si>
    <t>úprava vjezdu do stávající „Zóny 30“ a stavební úpravy rampových částí nájezdů na zvýšené plochy křižovatek s ulicí Na Humenském.</t>
  </si>
  <si>
    <t>spoluúčast na úhradě nákladů na revitalizaci exteriéru a interiéru kostela a zvoničky ve Svítkově (ul.Žižkova/kpt. Poplera).</t>
  </si>
  <si>
    <t>Lávka přes Bylanku, Žižkova ulice II</t>
  </si>
  <si>
    <t>lávka přes Bylanku z ul. Žižkova k terminálu letiště.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</si>
</sst>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8" tint="0.3999755851924192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8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1" fillId="0" borderId="1" xfId="0" applyNumberFormat="1" applyFont="1" applyBorder="1" applyProtection="1">
      <protection locked="0"/>
    </xf>
    <xf numFmtId="4" fontId="9" fillId="0" borderId="1" xfId="0" applyNumberFormat="1" applyFont="1" applyBorder="1"/>
    <xf numFmtId="4" fontId="0" fillId="0" borderId="1" xfId="0" applyNumberFormat="1" applyBorder="1"/>
    <xf numFmtId="4" fontId="1" fillId="3" borderId="1" xfId="0" applyNumberFormat="1" applyFont="1" applyFill="1" applyBorder="1"/>
    <xf numFmtId="4" fontId="1" fillId="2" borderId="2" xfId="0" applyNumberFormat="1" applyFont="1" applyFill="1" applyBorder="1"/>
    <xf numFmtId="4" fontId="1" fillId="0" borderId="2" xfId="0" applyNumberFormat="1" applyFont="1" applyBorder="1"/>
    <xf numFmtId="4" fontId="1" fillId="0" borderId="2" xfId="0" applyNumberFormat="1" applyFont="1" applyBorder="1" applyProtection="1">
      <protection locked="0"/>
    </xf>
    <xf numFmtId="4" fontId="9" fillId="0" borderId="2" xfId="0" applyNumberFormat="1" applyFont="1" applyBorder="1"/>
    <xf numFmtId="4" fontId="0" fillId="0" borderId="2" xfId="0" applyNumberFormat="1" applyBorder="1"/>
    <xf numFmtId="4" fontId="1" fillId="3" borderId="2" xfId="0" applyNumberFormat="1" applyFont="1" applyFill="1" applyBorder="1"/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4" fontId="0" fillId="2" borderId="1" xfId="0" applyNumberFormat="1" applyFill="1" applyBorder="1"/>
    <xf numFmtId="4" fontId="10" fillId="0" borderId="2" xfId="0" applyNumberFormat="1" applyFont="1" applyBorder="1"/>
    <xf numFmtId="4" fontId="9" fillId="2" borderId="1" xfId="0" applyNumberFormat="1" applyFont="1" applyFill="1" applyBorder="1"/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1" xfId="0" applyNumberFormat="1" applyBorder="1" applyProtection="1">
      <protection locked="0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" fontId="10" fillId="0" borderId="1" xfId="0" applyNumberFormat="1" applyFont="1" applyBorder="1"/>
    <xf numFmtId="49" fontId="15" fillId="0" borderId="1" xfId="0" applyNumberFormat="1" applyFont="1" applyBorder="1" applyAlignment="1">
      <alignment horizontal="left" wrapText="1" indent="1"/>
    </xf>
    <xf numFmtId="49" fontId="12" fillId="0" borderId="1" xfId="0" applyNumberFormat="1" applyFont="1" applyBorder="1" applyAlignment="1">
      <alignment horizontal="left" wrapText="1"/>
    </xf>
    <xf numFmtId="4" fontId="14" fillId="0" borderId="0" xfId="0" applyNumberFormat="1" applyFont="1"/>
    <xf numFmtId="4" fontId="9" fillId="0" borderId="1" xfId="0" applyNumberFormat="1" applyFont="1" applyBorder="1" applyProtection="1">
      <protection locked="0"/>
    </xf>
    <xf numFmtId="4" fontId="10" fillId="0" borderId="1" xfId="0" applyNumberFormat="1" applyFont="1" applyBorder="1" applyProtection="1">
      <protection locked="0"/>
    </xf>
    <xf numFmtId="4" fontId="9" fillId="0" borderId="2" xfId="0" applyNumberFormat="1" applyFont="1" applyBorder="1" applyProtection="1">
      <protection locked="0"/>
    </xf>
    <xf numFmtId="49" fontId="12" fillId="0" borderId="1" xfId="0" applyNumberFormat="1" applyFont="1" applyBorder="1" applyAlignment="1" applyProtection="1">
      <alignment horizontal="left" wrapText="1" indent="1"/>
      <protection locked="0"/>
    </xf>
    <xf numFmtId="4" fontId="9" fillId="0" borderId="2" xfId="0" applyNumberFormat="1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left" wrapText="1" indent="2"/>
    </xf>
    <xf numFmtId="49" fontId="3" fillId="0" borderId="1" xfId="0" applyNumberFormat="1" applyFont="1" applyFill="1" applyBorder="1" applyAlignment="1">
      <alignment horizontal="left" wrapText="1" indent="1"/>
    </xf>
    <xf numFmtId="0" fontId="0" fillId="0" borderId="1" xfId="0" applyFill="1" applyBorder="1" applyAlignment="1">
      <alignment wrapText="1"/>
    </xf>
    <xf numFmtId="0" fontId="9" fillId="0" borderId="1" xfId="0" applyFont="1" applyFill="1" applyBorder="1" applyAlignment="1">
      <alignment horizontal="left" wrapText="1" indent="2"/>
    </xf>
    <xf numFmtId="4" fontId="9" fillId="0" borderId="1" xfId="0" applyNumberFormat="1" applyFont="1" applyFill="1" applyBorder="1"/>
    <xf numFmtId="49" fontId="12" fillId="0" borderId="1" xfId="0" applyNumberFormat="1" applyFont="1" applyFill="1" applyBorder="1" applyAlignment="1">
      <alignment horizontal="left" wrapText="1" inden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5"/>
  <sheetViews>
    <sheetView workbookViewId="0">
      <selection activeCell="D6" sqref="D6"/>
    </sheetView>
  </sheetViews>
  <sheetFormatPr defaultRowHeight="15" x14ac:dyDescent="0.25"/>
  <cols>
    <col min="1" max="1" width="40.28515625" customWidth="1"/>
    <col min="2" max="2" width="13.28515625" bestFit="1" customWidth="1"/>
    <col min="3" max="3" width="9.85546875" customWidth="1"/>
    <col min="4" max="4" width="12.42578125" bestFit="1" customWidth="1"/>
    <col min="5" max="5" width="64.140625" customWidth="1"/>
  </cols>
  <sheetData>
    <row r="1" spans="1:5" ht="23.25" x14ac:dyDescent="0.35">
      <c r="A1" s="75" t="s">
        <v>171</v>
      </c>
      <c r="B1" s="75"/>
      <c r="C1" s="75"/>
      <c r="D1" s="75"/>
      <c r="E1" s="75"/>
    </row>
    <row r="2" spans="1:5" ht="23.25" x14ac:dyDescent="0.35">
      <c r="A2" s="77" t="s">
        <v>226</v>
      </c>
      <c r="B2" s="77"/>
      <c r="C2" s="77"/>
      <c r="D2" s="77"/>
      <c r="E2" s="77"/>
    </row>
    <row r="3" spans="1:5" ht="15.75" x14ac:dyDescent="0.25">
      <c r="A3" s="76" t="s">
        <v>36</v>
      </c>
      <c r="B3" s="76"/>
      <c r="C3" s="76"/>
      <c r="D3" s="76"/>
      <c r="E3" s="76"/>
    </row>
    <row r="4" spans="1:5" x14ac:dyDescent="0.25">
      <c r="E4" s="15"/>
    </row>
    <row r="5" spans="1:5" ht="24" x14ac:dyDescent="0.25">
      <c r="A5" s="12"/>
      <c r="B5" s="11" t="s">
        <v>224</v>
      </c>
      <c r="C5" s="67" t="s">
        <v>220</v>
      </c>
      <c r="D5" s="11" t="s">
        <v>227</v>
      </c>
      <c r="E5" s="13" t="s">
        <v>38</v>
      </c>
    </row>
    <row r="6" spans="1:5" x14ac:dyDescent="0.25">
      <c r="A6" s="1"/>
      <c r="B6" s="2"/>
      <c r="C6" s="2"/>
      <c r="D6" s="2"/>
      <c r="E6" s="14"/>
    </row>
    <row r="7" spans="1:5" x14ac:dyDescent="0.25">
      <c r="A7" s="5" t="s">
        <v>0</v>
      </c>
      <c r="B7" s="1"/>
      <c r="C7" s="1"/>
      <c r="D7" s="1"/>
      <c r="E7" s="14"/>
    </row>
    <row r="8" spans="1:5" ht="30" x14ac:dyDescent="0.25">
      <c r="A8" s="6" t="s">
        <v>12</v>
      </c>
      <c r="B8" s="27">
        <f>SUM(B9:B11)</f>
        <v>49218.1</v>
      </c>
      <c r="C8" s="27">
        <f>SUM(C9:C11)</f>
        <v>0</v>
      </c>
      <c r="D8" s="27">
        <f>SUM(D9:D11)</f>
        <v>49218.1</v>
      </c>
      <c r="E8" s="48" t="s">
        <v>117</v>
      </c>
    </row>
    <row r="9" spans="1:5" x14ac:dyDescent="0.25">
      <c r="A9" s="1" t="s">
        <v>1</v>
      </c>
      <c r="B9" s="58">
        <v>38388.1</v>
      </c>
      <c r="C9" s="58"/>
      <c r="D9" s="58">
        <f>SUM(B9:C9)</f>
        <v>38388.1</v>
      </c>
      <c r="E9" s="21"/>
    </row>
    <row r="10" spans="1:5" x14ac:dyDescent="0.25">
      <c r="A10" s="1" t="s">
        <v>2</v>
      </c>
      <c r="B10" s="58">
        <v>4156.3999999999996</v>
      </c>
      <c r="C10" s="58"/>
      <c r="D10" s="58">
        <f>SUM(B10:C10)</f>
        <v>4156.3999999999996</v>
      </c>
      <c r="E10" s="21"/>
    </row>
    <row r="11" spans="1:5" x14ac:dyDescent="0.25">
      <c r="A11" s="1" t="s">
        <v>3</v>
      </c>
      <c r="B11" s="58">
        <v>6673.6</v>
      </c>
      <c r="C11" s="58"/>
      <c r="D11" s="58">
        <f>SUM(B11:C11)</f>
        <v>6673.6</v>
      </c>
      <c r="E11" s="21"/>
    </row>
    <row r="12" spans="1:5" x14ac:dyDescent="0.25">
      <c r="A12" s="1"/>
      <c r="B12" s="30"/>
      <c r="C12" s="30"/>
      <c r="D12" s="30"/>
      <c r="E12" s="21"/>
    </row>
    <row r="13" spans="1:5" x14ac:dyDescent="0.25">
      <c r="A13" s="6" t="s">
        <v>13</v>
      </c>
      <c r="B13" s="27">
        <f>SUM(B14:B17)</f>
        <v>4050</v>
      </c>
      <c r="C13" s="27">
        <f>SUM(C14:C17)</f>
        <v>0</v>
      </c>
      <c r="D13" s="27">
        <f>SUM(D14:D17)</f>
        <v>4050</v>
      </c>
      <c r="E13" s="48" t="s">
        <v>118</v>
      </c>
    </row>
    <row r="14" spans="1:5" ht="45" x14ac:dyDescent="0.25">
      <c r="A14" s="4" t="s">
        <v>4</v>
      </c>
      <c r="B14" s="30">
        <v>3800</v>
      </c>
      <c r="C14" s="30"/>
      <c r="D14" s="30">
        <v>3800</v>
      </c>
      <c r="E14" s="21"/>
    </row>
    <row r="15" spans="1:5" x14ac:dyDescent="0.25">
      <c r="A15" s="1" t="s">
        <v>5</v>
      </c>
      <c r="B15" s="30">
        <v>110</v>
      </c>
      <c r="C15" s="30"/>
      <c r="D15" s="30">
        <v>110</v>
      </c>
      <c r="E15" s="21"/>
    </row>
    <row r="16" spans="1:5" x14ac:dyDescent="0.25">
      <c r="A16" s="1" t="s">
        <v>6</v>
      </c>
      <c r="B16" s="30">
        <v>70</v>
      </c>
      <c r="C16" s="30"/>
      <c r="D16" s="30">
        <v>70</v>
      </c>
      <c r="E16" s="21"/>
    </row>
    <row r="17" spans="1:5" x14ac:dyDescent="0.25">
      <c r="A17" s="1" t="s">
        <v>7</v>
      </c>
      <c r="B17" s="30">
        <v>70</v>
      </c>
      <c r="C17" s="30"/>
      <c r="D17" s="30">
        <v>70</v>
      </c>
      <c r="E17" s="21"/>
    </row>
    <row r="18" spans="1:5" x14ac:dyDescent="0.25">
      <c r="A18" s="1"/>
      <c r="B18" s="30"/>
      <c r="C18" s="30"/>
      <c r="D18" s="30"/>
      <c r="E18" s="21"/>
    </row>
    <row r="19" spans="1:5" x14ac:dyDescent="0.25">
      <c r="A19" s="5" t="s">
        <v>8</v>
      </c>
      <c r="B19" s="30"/>
      <c r="C19" s="30"/>
      <c r="D19" s="30"/>
      <c r="E19" s="21"/>
    </row>
    <row r="20" spans="1:5" x14ac:dyDescent="0.25">
      <c r="A20" s="6" t="s">
        <v>9</v>
      </c>
      <c r="B20" s="27">
        <f>SUM(B21:B23)</f>
        <v>20.100000000000001</v>
      </c>
      <c r="C20" s="27">
        <f>SUM(C21:C23)</f>
        <v>0</v>
      </c>
      <c r="D20" s="27">
        <f>SUM(D21:D23)</f>
        <v>20.100000000000001</v>
      </c>
      <c r="E20" s="21"/>
    </row>
    <row r="21" spans="1:5" ht="45" x14ac:dyDescent="0.25">
      <c r="A21" s="1" t="s">
        <v>10</v>
      </c>
      <c r="B21" s="30">
        <v>15</v>
      </c>
      <c r="C21" s="30"/>
      <c r="D21" s="30">
        <v>15</v>
      </c>
      <c r="E21" s="48" t="s">
        <v>119</v>
      </c>
    </row>
    <row r="22" spans="1:5" ht="45" x14ac:dyDescent="0.25">
      <c r="A22" s="1" t="s">
        <v>11</v>
      </c>
      <c r="B22" s="30">
        <v>5.0999999999999996</v>
      </c>
      <c r="C22" s="30"/>
      <c r="D22" s="30">
        <v>5.0999999999999996</v>
      </c>
      <c r="E22" s="48" t="s">
        <v>120</v>
      </c>
    </row>
    <row r="23" spans="1:5" x14ac:dyDescent="0.25">
      <c r="A23" s="1"/>
      <c r="B23" s="30"/>
      <c r="C23" s="30"/>
      <c r="D23" s="30"/>
      <c r="E23" s="48"/>
    </row>
    <row r="24" spans="1:5" x14ac:dyDescent="0.25">
      <c r="A24" s="6" t="s">
        <v>14</v>
      </c>
      <c r="B24" s="27">
        <v>4</v>
      </c>
      <c r="C24" s="27"/>
      <c r="D24" s="27">
        <v>4</v>
      </c>
      <c r="E24" s="21"/>
    </row>
    <row r="25" spans="1:5" x14ac:dyDescent="0.25">
      <c r="A25" s="1"/>
      <c r="B25" s="30"/>
      <c r="C25" s="30"/>
      <c r="D25" s="30"/>
      <c r="E25" s="21"/>
    </row>
    <row r="26" spans="1:5" x14ac:dyDescent="0.25">
      <c r="A26" s="6" t="s">
        <v>15</v>
      </c>
      <c r="B26" s="27">
        <v>10</v>
      </c>
      <c r="C26" s="27"/>
      <c r="D26" s="27">
        <v>10</v>
      </c>
      <c r="E26" s="21"/>
    </row>
    <row r="27" spans="1:5" x14ac:dyDescent="0.25">
      <c r="A27" s="1"/>
      <c r="B27" s="30"/>
      <c r="C27" s="30"/>
      <c r="D27" s="30"/>
      <c r="E27" s="21"/>
    </row>
    <row r="28" spans="1:5" x14ac:dyDescent="0.25">
      <c r="A28" s="6" t="s">
        <v>16</v>
      </c>
      <c r="B28" s="27">
        <f>SUM(B29)</f>
        <v>10</v>
      </c>
      <c r="C28" s="27">
        <f>SUM(C29)</f>
        <v>0</v>
      </c>
      <c r="D28" s="27">
        <f>SUM(D29)</f>
        <v>10</v>
      </c>
      <c r="E28" s="21"/>
    </row>
    <row r="29" spans="1:5" ht="60" x14ac:dyDescent="0.25">
      <c r="A29" s="1" t="s">
        <v>17</v>
      </c>
      <c r="B29" s="30">
        <v>10</v>
      </c>
      <c r="C29" s="30"/>
      <c r="D29" s="30">
        <f>SUM(B29:C29)</f>
        <v>10</v>
      </c>
      <c r="E29" s="48" t="s">
        <v>121</v>
      </c>
    </row>
    <row r="30" spans="1:5" x14ac:dyDescent="0.25">
      <c r="A30" s="1"/>
      <c r="B30" s="30"/>
      <c r="C30" s="30"/>
      <c r="D30" s="30"/>
      <c r="E30" s="21"/>
    </row>
    <row r="31" spans="1:5" x14ac:dyDescent="0.25">
      <c r="A31" s="6" t="s">
        <v>18</v>
      </c>
      <c r="B31" s="27">
        <f>SUM(B32:B34)</f>
        <v>969.4</v>
      </c>
      <c r="C31" s="27">
        <f>SUM(C32:C34)</f>
        <v>0</v>
      </c>
      <c r="D31" s="27">
        <f>SUM(D32:D34)</f>
        <v>969.4</v>
      </c>
      <c r="E31" s="21"/>
    </row>
    <row r="32" spans="1:5" x14ac:dyDescent="0.25">
      <c r="A32" s="1" t="s">
        <v>19</v>
      </c>
      <c r="B32" s="30">
        <v>250</v>
      </c>
      <c r="C32" s="30"/>
      <c r="D32" s="30">
        <f>SUM(B32:C32)</f>
        <v>250</v>
      </c>
      <c r="E32" s="48" t="s">
        <v>191</v>
      </c>
    </row>
    <row r="33" spans="1:5" ht="30" x14ac:dyDescent="0.25">
      <c r="A33" s="68" t="s">
        <v>122</v>
      </c>
      <c r="B33" s="30">
        <v>135</v>
      </c>
      <c r="C33" s="30"/>
      <c r="D33" s="30">
        <f>SUM(B33:C33)</f>
        <v>135</v>
      </c>
      <c r="E33" s="48" t="s">
        <v>158</v>
      </c>
    </row>
    <row r="34" spans="1:5" ht="45" x14ac:dyDescent="0.25">
      <c r="A34" s="71" t="s">
        <v>223</v>
      </c>
      <c r="B34" s="30">
        <v>584.4</v>
      </c>
      <c r="C34" s="30"/>
      <c r="D34" s="30">
        <f>SUM(B34:C34)</f>
        <v>584.4</v>
      </c>
      <c r="E34" s="48"/>
    </row>
    <row r="35" spans="1:5" x14ac:dyDescent="0.25">
      <c r="A35" s="1" t="s">
        <v>20</v>
      </c>
      <c r="B35" s="30"/>
      <c r="C35" s="30"/>
      <c r="D35" s="30"/>
      <c r="E35" s="21"/>
    </row>
    <row r="36" spans="1:5" x14ac:dyDescent="0.25">
      <c r="A36" s="3" t="s">
        <v>21</v>
      </c>
      <c r="B36" s="49">
        <f>SUM(B8+B13+B20+B24+B26+B28+B31)</f>
        <v>54281.599999999999</v>
      </c>
      <c r="C36" s="49">
        <f>C8+C13+C20+C24+C26+C28+C31</f>
        <v>0</v>
      </c>
      <c r="D36" s="49">
        <f>SUM(D8+D13+D20+D24+D26+D28+D31)</f>
        <v>54281.599999999999</v>
      </c>
      <c r="E36" s="22"/>
    </row>
    <row r="37" spans="1:5" x14ac:dyDescent="0.25">
      <c r="A37" s="1"/>
      <c r="B37" s="30"/>
      <c r="C37" s="30"/>
      <c r="D37" s="30"/>
      <c r="E37" s="21"/>
    </row>
    <row r="38" spans="1:5" x14ac:dyDescent="0.25">
      <c r="A38" s="5" t="s">
        <v>22</v>
      </c>
      <c r="B38" s="30"/>
      <c r="C38" s="30"/>
      <c r="D38" s="30"/>
      <c r="E38" s="21"/>
    </row>
    <row r="39" spans="1:5" ht="45" x14ac:dyDescent="0.25">
      <c r="A39" s="1" t="s">
        <v>23</v>
      </c>
      <c r="B39" s="30">
        <v>44709</v>
      </c>
      <c r="C39" s="30">
        <v>2562.8000000000002</v>
      </c>
      <c r="D39" s="30">
        <f>SUM(B39:C39)</f>
        <v>47271.8</v>
      </c>
      <c r="E39" s="48" t="s">
        <v>210</v>
      </c>
    </row>
    <row r="40" spans="1:5" x14ac:dyDescent="0.25">
      <c r="A40" s="1" t="s">
        <v>20</v>
      </c>
      <c r="B40" s="30"/>
      <c r="C40" s="30"/>
      <c r="D40" s="30"/>
      <c r="E40" s="21"/>
    </row>
    <row r="41" spans="1:5" x14ac:dyDescent="0.25">
      <c r="A41" s="3" t="s">
        <v>24</v>
      </c>
      <c r="B41" s="49">
        <f>SUM(B39:B39)</f>
        <v>44709</v>
      </c>
      <c r="C41" s="49">
        <f>SUM(C39:C40)</f>
        <v>2562.8000000000002</v>
      </c>
      <c r="D41" s="49">
        <f>SUM(D39:D39)</f>
        <v>47271.8</v>
      </c>
      <c r="E41" s="22"/>
    </row>
    <row r="42" spans="1:5" x14ac:dyDescent="0.25">
      <c r="A42" s="1"/>
      <c r="B42" s="30"/>
      <c r="C42" s="30"/>
      <c r="D42" s="30"/>
      <c r="E42" s="52"/>
    </row>
    <row r="43" spans="1:5" x14ac:dyDescent="0.25">
      <c r="A43" s="53" t="s">
        <v>144</v>
      </c>
      <c r="B43" s="26">
        <f>SUM(B44)</f>
        <v>0</v>
      </c>
      <c r="C43" s="26">
        <f>SUM(C44)</f>
        <v>302</v>
      </c>
      <c r="D43" s="26">
        <f>D44</f>
        <v>302</v>
      </c>
      <c r="E43" s="22"/>
    </row>
    <row r="44" spans="1:5" x14ac:dyDescent="0.25">
      <c r="A44" s="6" t="s">
        <v>146</v>
      </c>
      <c r="B44" s="27">
        <f>SUM(B45:B46)</f>
        <v>0</v>
      </c>
      <c r="C44" s="27">
        <f>C45</f>
        <v>302</v>
      </c>
      <c r="D44" s="27">
        <f>D45</f>
        <v>302</v>
      </c>
      <c r="E44" s="52"/>
    </row>
    <row r="45" spans="1:5" ht="30" x14ac:dyDescent="0.25">
      <c r="A45" s="4" t="s">
        <v>145</v>
      </c>
      <c r="B45" s="30">
        <v>0</v>
      </c>
      <c r="C45" s="30">
        <v>302</v>
      </c>
      <c r="D45" s="30">
        <f>SUM(B45:C45)</f>
        <v>302</v>
      </c>
      <c r="E45" s="52"/>
    </row>
    <row r="46" spans="1:5" ht="30" x14ac:dyDescent="0.25">
      <c r="A46" s="4" t="s">
        <v>156</v>
      </c>
      <c r="B46" s="30">
        <v>0</v>
      </c>
      <c r="C46" s="30"/>
      <c r="D46" s="30">
        <v>0</v>
      </c>
      <c r="E46" s="52"/>
    </row>
    <row r="47" spans="1:5" x14ac:dyDescent="0.25">
      <c r="A47" s="1"/>
      <c r="B47" s="30"/>
      <c r="C47" s="30"/>
      <c r="D47" s="30"/>
      <c r="E47" s="21"/>
    </row>
    <row r="48" spans="1:5" x14ac:dyDescent="0.25">
      <c r="A48" s="7" t="s">
        <v>25</v>
      </c>
      <c r="B48" s="31">
        <f>SUM(B36+B41+B43)</f>
        <v>98990.6</v>
      </c>
      <c r="C48" s="31">
        <f>C36+C41+C43</f>
        <v>2864.8</v>
      </c>
      <c r="D48" s="31">
        <f>SUM(D36+D41+D43)</f>
        <v>101855.4</v>
      </c>
      <c r="E48" s="7"/>
    </row>
    <row r="49" spans="5:5" x14ac:dyDescent="0.25">
      <c r="E49" s="15"/>
    </row>
    <row r="50" spans="5:5" x14ac:dyDescent="0.25">
      <c r="E50" s="15"/>
    </row>
    <row r="51" spans="5:5" x14ac:dyDescent="0.25">
      <c r="E51" s="15"/>
    </row>
    <row r="52" spans="5:5" x14ac:dyDescent="0.25">
      <c r="E52" s="15"/>
    </row>
    <row r="53" spans="5:5" x14ac:dyDescent="0.25">
      <c r="E53" s="15"/>
    </row>
    <row r="54" spans="5:5" x14ac:dyDescent="0.25">
      <c r="E54" s="15"/>
    </row>
    <row r="55" spans="5:5" x14ac:dyDescent="0.25">
      <c r="E55" s="15"/>
    </row>
    <row r="56" spans="5:5" x14ac:dyDescent="0.25">
      <c r="E56" s="15"/>
    </row>
    <row r="57" spans="5:5" x14ac:dyDescent="0.25">
      <c r="E57" s="15"/>
    </row>
    <row r="58" spans="5:5" x14ac:dyDescent="0.25">
      <c r="E58" s="15"/>
    </row>
    <row r="59" spans="5:5" x14ac:dyDescent="0.25">
      <c r="E59" s="15"/>
    </row>
    <row r="60" spans="5:5" x14ac:dyDescent="0.25">
      <c r="E60" s="15"/>
    </row>
    <row r="61" spans="5:5" x14ac:dyDescent="0.25">
      <c r="E61" s="15"/>
    </row>
    <row r="62" spans="5:5" x14ac:dyDescent="0.25">
      <c r="E62" s="15"/>
    </row>
    <row r="63" spans="5:5" x14ac:dyDescent="0.25">
      <c r="E63" s="15"/>
    </row>
    <row r="64" spans="5:5" x14ac:dyDescent="0.25">
      <c r="E64" s="15"/>
    </row>
    <row r="65" spans="5:5" x14ac:dyDescent="0.25">
      <c r="E65" s="15"/>
    </row>
    <row r="66" spans="5:5" x14ac:dyDescent="0.25">
      <c r="E66" s="15"/>
    </row>
    <row r="67" spans="5:5" x14ac:dyDescent="0.25">
      <c r="E67" s="15"/>
    </row>
    <row r="68" spans="5:5" x14ac:dyDescent="0.25">
      <c r="E68" s="15"/>
    </row>
    <row r="69" spans="5:5" x14ac:dyDescent="0.25">
      <c r="E69" s="15"/>
    </row>
    <row r="70" spans="5:5" x14ac:dyDescent="0.25">
      <c r="E70" s="15"/>
    </row>
    <row r="71" spans="5:5" x14ac:dyDescent="0.25">
      <c r="E71" s="15"/>
    </row>
    <row r="72" spans="5:5" x14ac:dyDescent="0.25">
      <c r="E72" s="15"/>
    </row>
    <row r="73" spans="5:5" x14ac:dyDescent="0.25">
      <c r="E73" s="15"/>
    </row>
    <row r="74" spans="5:5" x14ac:dyDescent="0.25">
      <c r="E74" s="15"/>
    </row>
    <row r="75" spans="5:5" x14ac:dyDescent="0.25">
      <c r="E75" s="15"/>
    </row>
    <row r="76" spans="5:5" x14ac:dyDescent="0.25">
      <c r="E76" s="15"/>
    </row>
    <row r="77" spans="5:5" x14ac:dyDescent="0.25">
      <c r="E77" s="15"/>
    </row>
    <row r="78" spans="5:5" x14ac:dyDescent="0.25">
      <c r="E78" s="15"/>
    </row>
    <row r="79" spans="5:5" x14ac:dyDescent="0.25">
      <c r="E79" s="15"/>
    </row>
    <row r="80" spans="5:5" x14ac:dyDescent="0.25">
      <c r="E80" s="15"/>
    </row>
    <row r="81" spans="5:5" x14ac:dyDescent="0.25">
      <c r="E81" s="15"/>
    </row>
    <row r="82" spans="5:5" x14ac:dyDescent="0.25">
      <c r="E82" s="15"/>
    </row>
    <row r="83" spans="5:5" x14ac:dyDescent="0.25">
      <c r="E83" s="15"/>
    </row>
    <row r="84" spans="5:5" x14ac:dyDescent="0.25">
      <c r="E84" s="15"/>
    </row>
    <row r="85" spans="5:5" x14ac:dyDescent="0.25">
      <c r="E85" s="15"/>
    </row>
    <row r="86" spans="5:5" x14ac:dyDescent="0.25">
      <c r="E86" s="15"/>
    </row>
    <row r="87" spans="5:5" x14ac:dyDescent="0.25">
      <c r="E87" s="15"/>
    </row>
    <row r="88" spans="5:5" x14ac:dyDescent="0.25">
      <c r="E88" s="15"/>
    </row>
    <row r="89" spans="5:5" x14ac:dyDescent="0.25">
      <c r="E89" s="15"/>
    </row>
    <row r="90" spans="5:5" x14ac:dyDescent="0.25">
      <c r="E90" s="15"/>
    </row>
    <row r="91" spans="5:5" x14ac:dyDescent="0.25">
      <c r="E91" s="15"/>
    </row>
    <row r="92" spans="5:5" x14ac:dyDescent="0.25">
      <c r="E92" s="15"/>
    </row>
    <row r="93" spans="5:5" x14ac:dyDescent="0.25">
      <c r="E93" s="15"/>
    </row>
    <row r="94" spans="5:5" x14ac:dyDescent="0.25">
      <c r="E94" s="15"/>
    </row>
    <row r="95" spans="5:5" x14ac:dyDescent="0.25">
      <c r="E95" s="15"/>
    </row>
    <row r="96" spans="5:5" x14ac:dyDescent="0.25">
      <c r="E96" s="15"/>
    </row>
    <row r="97" spans="5:5" x14ac:dyDescent="0.25">
      <c r="E97" s="15"/>
    </row>
    <row r="98" spans="5:5" x14ac:dyDescent="0.25">
      <c r="E98" s="15"/>
    </row>
    <row r="99" spans="5:5" x14ac:dyDescent="0.25">
      <c r="E99" s="15"/>
    </row>
    <row r="100" spans="5:5" x14ac:dyDescent="0.25">
      <c r="E100" s="15"/>
    </row>
    <row r="101" spans="5:5" x14ac:dyDescent="0.25">
      <c r="E101" s="15"/>
    </row>
    <row r="102" spans="5:5" x14ac:dyDescent="0.25">
      <c r="E102" s="15"/>
    </row>
    <row r="103" spans="5:5" x14ac:dyDescent="0.25">
      <c r="E103" s="15"/>
    </row>
    <row r="104" spans="5:5" x14ac:dyDescent="0.25">
      <c r="E104" s="15"/>
    </row>
    <row r="105" spans="5:5" x14ac:dyDescent="0.25">
      <c r="E105" s="15"/>
    </row>
    <row r="106" spans="5:5" x14ac:dyDescent="0.25">
      <c r="E106" s="15"/>
    </row>
    <row r="107" spans="5:5" x14ac:dyDescent="0.25">
      <c r="E107" s="15"/>
    </row>
    <row r="108" spans="5:5" x14ac:dyDescent="0.25">
      <c r="E108" s="15"/>
    </row>
    <row r="109" spans="5:5" x14ac:dyDescent="0.25">
      <c r="E109" s="15"/>
    </row>
    <row r="110" spans="5:5" x14ac:dyDescent="0.25">
      <c r="E110" s="15"/>
    </row>
    <row r="111" spans="5:5" x14ac:dyDescent="0.25">
      <c r="E111" s="15"/>
    </row>
    <row r="112" spans="5:5" x14ac:dyDescent="0.25">
      <c r="E112" s="15"/>
    </row>
    <row r="113" spans="5:5" x14ac:dyDescent="0.25">
      <c r="E113" s="15"/>
    </row>
    <row r="114" spans="5:5" x14ac:dyDescent="0.25">
      <c r="E114" s="15"/>
    </row>
    <row r="115" spans="5:5" x14ac:dyDescent="0.25">
      <c r="E115" s="15"/>
    </row>
    <row r="116" spans="5:5" x14ac:dyDescent="0.25">
      <c r="E116" s="15"/>
    </row>
    <row r="117" spans="5:5" x14ac:dyDescent="0.25">
      <c r="E117" s="15"/>
    </row>
    <row r="118" spans="5:5" x14ac:dyDescent="0.25">
      <c r="E118" s="15"/>
    </row>
    <row r="119" spans="5:5" x14ac:dyDescent="0.25">
      <c r="E119" s="15"/>
    </row>
    <row r="120" spans="5:5" x14ac:dyDescent="0.25">
      <c r="E120" s="15"/>
    </row>
    <row r="121" spans="5:5" x14ac:dyDescent="0.25">
      <c r="E121" s="15"/>
    </row>
    <row r="122" spans="5:5" x14ac:dyDescent="0.25">
      <c r="E122" s="15"/>
    </row>
    <row r="123" spans="5:5" x14ac:dyDescent="0.25">
      <c r="E123" s="15"/>
    </row>
    <row r="124" spans="5:5" x14ac:dyDescent="0.25">
      <c r="E124" s="15"/>
    </row>
    <row r="125" spans="5:5" x14ac:dyDescent="0.25">
      <c r="E125" s="15"/>
    </row>
    <row r="126" spans="5:5" x14ac:dyDescent="0.25">
      <c r="E126" s="15"/>
    </row>
    <row r="127" spans="5:5" x14ac:dyDescent="0.25">
      <c r="E127" s="15"/>
    </row>
    <row r="128" spans="5:5" x14ac:dyDescent="0.25">
      <c r="E128" s="15"/>
    </row>
    <row r="129" spans="5:5" x14ac:dyDescent="0.25">
      <c r="E129" s="15"/>
    </row>
    <row r="130" spans="5:5" x14ac:dyDescent="0.25">
      <c r="E130" s="15"/>
    </row>
    <row r="131" spans="5:5" x14ac:dyDescent="0.25">
      <c r="E131" s="15"/>
    </row>
    <row r="132" spans="5:5" x14ac:dyDescent="0.25">
      <c r="E132" s="15"/>
    </row>
    <row r="133" spans="5:5" x14ac:dyDescent="0.25">
      <c r="E133" s="15"/>
    </row>
    <row r="134" spans="5:5" x14ac:dyDescent="0.25">
      <c r="E134" s="15"/>
    </row>
    <row r="135" spans="5:5" x14ac:dyDescent="0.25">
      <c r="E135" s="15"/>
    </row>
    <row r="136" spans="5:5" x14ac:dyDescent="0.25">
      <c r="E136" s="15"/>
    </row>
    <row r="137" spans="5:5" x14ac:dyDescent="0.25">
      <c r="E137" s="15"/>
    </row>
    <row r="138" spans="5:5" x14ac:dyDescent="0.25">
      <c r="E138" s="15"/>
    </row>
    <row r="139" spans="5:5" x14ac:dyDescent="0.25">
      <c r="E139" s="15"/>
    </row>
    <row r="140" spans="5:5" x14ac:dyDescent="0.25">
      <c r="E140" s="15"/>
    </row>
    <row r="141" spans="5:5" x14ac:dyDescent="0.25">
      <c r="E141" s="15"/>
    </row>
    <row r="142" spans="5:5" x14ac:dyDescent="0.25">
      <c r="E142" s="15"/>
    </row>
    <row r="143" spans="5:5" x14ac:dyDescent="0.25">
      <c r="E143" s="15"/>
    </row>
    <row r="144" spans="5:5" x14ac:dyDescent="0.25">
      <c r="E144" s="15"/>
    </row>
    <row r="145" spans="5:5" x14ac:dyDescent="0.25">
      <c r="E145" s="15"/>
    </row>
    <row r="146" spans="5:5" x14ac:dyDescent="0.25">
      <c r="E146" s="15"/>
    </row>
    <row r="147" spans="5:5" x14ac:dyDescent="0.25">
      <c r="E147" s="15"/>
    </row>
    <row r="148" spans="5:5" x14ac:dyDescent="0.25">
      <c r="E148" s="15"/>
    </row>
    <row r="149" spans="5:5" x14ac:dyDescent="0.25">
      <c r="E149" s="15"/>
    </row>
    <row r="150" spans="5:5" x14ac:dyDescent="0.25">
      <c r="E150" s="15"/>
    </row>
    <row r="151" spans="5:5" x14ac:dyDescent="0.25">
      <c r="E151" s="15"/>
    </row>
    <row r="152" spans="5:5" x14ac:dyDescent="0.25">
      <c r="E152" s="15"/>
    </row>
    <row r="153" spans="5:5" x14ac:dyDescent="0.25">
      <c r="E153" s="15"/>
    </row>
    <row r="154" spans="5:5" x14ac:dyDescent="0.25">
      <c r="E154" s="15"/>
    </row>
    <row r="155" spans="5:5" x14ac:dyDescent="0.25">
      <c r="E155" s="15"/>
    </row>
    <row r="156" spans="5:5" x14ac:dyDescent="0.25">
      <c r="E156" s="15"/>
    </row>
    <row r="157" spans="5:5" x14ac:dyDescent="0.25">
      <c r="E157" s="15"/>
    </row>
    <row r="158" spans="5:5" x14ac:dyDescent="0.25">
      <c r="E158" s="15"/>
    </row>
    <row r="159" spans="5:5" x14ac:dyDescent="0.25">
      <c r="E159" s="15"/>
    </row>
    <row r="160" spans="5:5" x14ac:dyDescent="0.25">
      <c r="E160" s="15"/>
    </row>
    <row r="161" spans="5:5" x14ac:dyDescent="0.25">
      <c r="E161" s="15"/>
    </row>
    <row r="162" spans="5:5" x14ac:dyDescent="0.25">
      <c r="E162" s="15"/>
    </row>
    <row r="163" spans="5:5" x14ac:dyDescent="0.25">
      <c r="E163" s="15"/>
    </row>
    <row r="164" spans="5:5" x14ac:dyDescent="0.25">
      <c r="E164" s="15"/>
    </row>
    <row r="165" spans="5:5" x14ac:dyDescent="0.25">
      <c r="E165" s="15"/>
    </row>
    <row r="166" spans="5:5" x14ac:dyDescent="0.25">
      <c r="E166" s="15"/>
    </row>
    <row r="167" spans="5:5" x14ac:dyDescent="0.25">
      <c r="E167" s="15"/>
    </row>
    <row r="168" spans="5:5" x14ac:dyDescent="0.25">
      <c r="E168" s="15"/>
    </row>
    <row r="169" spans="5:5" x14ac:dyDescent="0.25">
      <c r="E169" s="15"/>
    </row>
    <row r="170" spans="5:5" x14ac:dyDescent="0.25">
      <c r="E170" s="15"/>
    </row>
    <row r="171" spans="5:5" x14ac:dyDescent="0.25">
      <c r="E171" s="15"/>
    </row>
    <row r="172" spans="5:5" x14ac:dyDescent="0.25">
      <c r="E172" s="15"/>
    </row>
    <row r="173" spans="5:5" x14ac:dyDescent="0.25">
      <c r="E173" s="15"/>
    </row>
    <row r="174" spans="5:5" x14ac:dyDescent="0.25">
      <c r="E174" s="15"/>
    </row>
    <row r="175" spans="5:5" x14ac:dyDescent="0.25">
      <c r="E175" s="15"/>
    </row>
    <row r="176" spans="5:5" x14ac:dyDescent="0.25">
      <c r="E176" s="15"/>
    </row>
    <row r="177" spans="5:5" x14ac:dyDescent="0.25">
      <c r="E177" s="15"/>
    </row>
    <row r="178" spans="5:5" x14ac:dyDescent="0.25">
      <c r="E178" s="15"/>
    </row>
    <row r="179" spans="5:5" x14ac:dyDescent="0.25">
      <c r="E179" s="15"/>
    </row>
    <row r="180" spans="5:5" x14ac:dyDescent="0.25">
      <c r="E180" s="15"/>
    </row>
    <row r="181" spans="5:5" x14ac:dyDescent="0.25">
      <c r="E181" s="15"/>
    </row>
    <row r="182" spans="5:5" x14ac:dyDescent="0.25">
      <c r="E182" s="15"/>
    </row>
    <row r="183" spans="5:5" x14ac:dyDescent="0.25">
      <c r="E183" s="15"/>
    </row>
    <row r="184" spans="5:5" x14ac:dyDescent="0.25">
      <c r="E184" s="15"/>
    </row>
    <row r="185" spans="5:5" x14ac:dyDescent="0.25">
      <c r="E185" s="15"/>
    </row>
    <row r="186" spans="5:5" x14ac:dyDescent="0.25">
      <c r="E186" s="15"/>
    </row>
    <row r="187" spans="5:5" x14ac:dyDescent="0.25">
      <c r="E187" s="15"/>
    </row>
    <row r="188" spans="5:5" x14ac:dyDescent="0.25">
      <c r="E188" s="15"/>
    </row>
    <row r="189" spans="5:5" x14ac:dyDescent="0.25">
      <c r="E189" s="15"/>
    </row>
    <row r="190" spans="5:5" x14ac:dyDescent="0.25">
      <c r="E190" s="15"/>
    </row>
    <row r="191" spans="5:5" x14ac:dyDescent="0.25">
      <c r="E191" s="15"/>
    </row>
    <row r="192" spans="5:5" x14ac:dyDescent="0.25">
      <c r="E192" s="15"/>
    </row>
    <row r="193" spans="5:5" x14ac:dyDescent="0.25">
      <c r="E193" s="15"/>
    </row>
    <row r="194" spans="5:5" x14ac:dyDescent="0.25">
      <c r="E194" s="15"/>
    </row>
    <row r="195" spans="5:5" x14ac:dyDescent="0.25">
      <c r="E195" s="15"/>
    </row>
    <row r="196" spans="5:5" x14ac:dyDescent="0.25">
      <c r="E196" s="15"/>
    </row>
    <row r="197" spans="5:5" x14ac:dyDescent="0.25">
      <c r="E197" s="15"/>
    </row>
    <row r="198" spans="5:5" x14ac:dyDescent="0.25">
      <c r="E198" s="15"/>
    </row>
    <row r="199" spans="5:5" x14ac:dyDescent="0.25">
      <c r="E199" s="15"/>
    </row>
    <row r="200" spans="5:5" x14ac:dyDescent="0.25">
      <c r="E200" s="15"/>
    </row>
    <row r="201" spans="5:5" x14ac:dyDescent="0.25">
      <c r="E201" s="15"/>
    </row>
    <row r="202" spans="5:5" x14ac:dyDescent="0.25">
      <c r="E202" s="15"/>
    </row>
    <row r="203" spans="5:5" x14ac:dyDescent="0.25">
      <c r="E203" s="15"/>
    </row>
    <row r="204" spans="5:5" x14ac:dyDescent="0.25">
      <c r="E204" s="15"/>
    </row>
    <row r="205" spans="5:5" x14ac:dyDescent="0.25">
      <c r="E205" s="15"/>
    </row>
    <row r="206" spans="5:5" x14ac:dyDescent="0.25">
      <c r="E206" s="15"/>
    </row>
    <row r="207" spans="5:5" x14ac:dyDescent="0.25">
      <c r="E207" s="15"/>
    </row>
    <row r="208" spans="5:5" x14ac:dyDescent="0.25">
      <c r="E208" s="15"/>
    </row>
    <row r="209" spans="5:5" x14ac:dyDescent="0.25">
      <c r="E209" s="15"/>
    </row>
    <row r="210" spans="5:5" x14ac:dyDescent="0.25">
      <c r="E210" s="15"/>
    </row>
    <row r="211" spans="5:5" x14ac:dyDescent="0.25">
      <c r="E211" s="15"/>
    </row>
    <row r="212" spans="5:5" x14ac:dyDescent="0.25">
      <c r="E212" s="15"/>
    </row>
    <row r="213" spans="5:5" x14ac:dyDescent="0.25">
      <c r="E213" s="15"/>
    </row>
    <row r="214" spans="5:5" x14ac:dyDescent="0.25">
      <c r="E214" s="15"/>
    </row>
    <row r="215" spans="5:5" x14ac:dyDescent="0.25">
      <c r="E215" s="15"/>
    </row>
    <row r="216" spans="5:5" x14ac:dyDescent="0.25">
      <c r="E216" s="15"/>
    </row>
    <row r="217" spans="5:5" x14ac:dyDescent="0.25">
      <c r="E217" s="15"/>
    </row>
    <row r="218" spans="5:5" x14ac:dyDescent="0.25">
      <c r="E218" s="15"/>
    </row>
    <row r="219" spans="5:5" x14ac:dyDescent="0.25">
      <c r="E219" s="15"/>
    </row>
    <row r="220" spans="5:5" x14ac:dyDescent="0.25">
      <c r="E220" s="15"/>
    </row>
    <row r="221" spans="5:5" x14ac:dyDescent="0.25">
      <c r="E221" s="15"/>
    </row>
    <row r="222" spans="5:5" x14ac:dyDescent="0.25">
      <c r="E222" s="15"/>
    </row>
    <row r="223" spans="5:5" x14ac:dyDescent="0.25">
      <c r="E223" s="15"/>
    </row>
    <row r="224" spans="5:5" x14ac:dyDescent="0.25">
      <c r="E224" s="15"/>
    </row>
    <row r="225" spans="5:5" x14ac:dyDescent="0.25">
      <c r="E225" s="15"/>
    </row>
    <row r="226" spans="5:5" x14ac:dyDescent="0.25">
      <c r="E226" s="15"/>
    </row>
    <row r="227" spans="5:5" x14ac:dyDescent="0.25">
      <c r="E227" s="15"/>
    </row>
    <row r="228" spans="5:5" x14ac:dyDescent="0.25">
      <c r="E228" s="15"/>
    </row>
    <row r="229" spans="5:5" x14ac:dyDescent="0.25">
      <c r="E229" s="15"/>
    </row>
    <row r="230" spans="5:5" x14ac:dyDescent="0.25">
      <c r="E230" s="15"/>
    </row>
    <row r="231" spans="5:5" x14ac:dyDescent="0.25">
      <c r="E231" s="15"/>
    </row>
    <row r="232" spans="5:5" x14ac:dyDescent="0.25">
      <c r="E232" s="15"/>
    </row>
    <row r="233" spans="5:5" x14ac:dyDescent="0.25">
      <c r="E233" s="15"/>
    </row>
    <row r="234" spans="5:5" x14ac:dyDescent="0.25">
      <c r="E234" s="15"/>
    </row>
    <row r="235" spans="5:5" x14ac:dyDescent="0.25">
      <c r="E235" s="15"/>
    </row>
    <row r="236" spans="5:5" x14ac:dyDescent="0.25">
      <c r="E236" s="15"/>
    </row>
    <row r="237" spans="5:5" x14ac:dyDescent="0.25">
      <c r="E237" s="15"/>
    </row>
    <row r="238" spans="5:5" x14ac:dyDescent="0.25">
      <c r="E238" s="15"/>
    </row>
    <row r="239" spans="5:5" x14ac:dyDescent="0.25">
      <c r="E239" s="15"/>
    </row>
    <row r="240" spans="5:5" x14ac:dyDescent="0.25">
      <c r="E240" s="15"/>
    </row>
    <row r="241" spans="5:5" x14ac:dyDescent="0.25">
      <c r="E241" s="15"/>
    </row>
    <row r="242" spans="5:5" x14ac:dyDescent="0.25">
      <c r="E242" s="15"/>
    </row>
    <row r="243" spans="5:5" x14ac:dyDescent="0.25">
      <c r="E243" s="15"/>
    </row>
    <row r="244" spans="5:5" x14ac:dyDescent="0.25">
      <c r="E244" s="15"/>
    </row>
    <row r="245" spans="5:5" x14ac:dyDescent="0.25">
      <c r="E245" s="15"/>
    </row>
    <row r="246" spans="5:5" x14ac:dyDescent="0.25">
      <c r="E246" s="15"/>
    </row>
    <row r="247" spans="5:5" x14ac:dyDescent="0.25">
      <c r="E247" s="15"/>
    </row>
    <row r="248" spans="5:5" x14ac:dyDescent="0.25">
      <c r="E248" s="15"/>
    </row>
    <row r="249" spans="5:5" x14ac:dyDescent="0.25">
      <c r="E249" s="15"/>
    </row>
    <row r="250" spans="5:5" x14ac:dyDescent="0.25">
      <c r="E250" s="15"/>
    </row>
    <row r="251" spans="5:5" x14ac:dyDescent="0.25">
      <c r="E251" s="15"/>
    </row>
    <row r="252" spans="5:5" x14ac:dyDescent="0.25">
      <c r="E252" s="15"/>
    </row>
    <row r="253" spans="5:5" x14ac:dyDescent="0.25">
      <c r="E253" s="15"/>
    </row>
    <row r="254" spans="5:5" x14ac:dyDescent="0.25">
      <c r="E254" s="15"/>
    </row>
    <row r="255" spans="5:5" x14ac:dyDescent="0.25">
      <c r="E255" s="15"/>
    </row>
    <row r="256" spans="5:5" x14ac:dyDescent="0.25">
      <c r="E256" s="15"/>
    </row>
    <row r="257" spans="5:5" x14ac:dyDescent="0.25">
      <c r="E257" s="15"/>
    </row>
    <row r="258" spans="5:5" x14ac:dyDescent="0.25">
      <c r="E258" s="15"/>
    </row>
    <row r="259" spans="5:5" x14ac:dyDescent="0.25">
      <c r="E259" s="15"/>
    </row>
    <row r="260" spans="5:5" x14ac:dyDescent="0.25">
      <c r="E260" s="15"/>
    </row>
    <row r="261" spans="5:5" x14ac:dyDescent="0.25">
      <c r="E261" s="15"/>
    </row>
    <row r="262" spans="5:5" x14ac:dyDescent="0.25">
      <c r="E262" s="15"/>
    </row>
    <row r="263" spans="5:5" x14ac:dyDescent="0.25">
      <c r="E263" s="15"/>
    </row>
    <row r="264" spans="5:5" x14ac:dyDescent="0.25">
      <c r="E264" s="15"/>
    </row>
    <row r="265" spans="5:5" x14ac:dyDescent="0.25">
      <c r="E265" s="15"/>
    </row>
    <row r="266" spans="5:5" x14ac:dyDescent="0.25">
      <c r="E266" s="15"/>
    </row>
    <row r="267" spans="5:5" x14ac:dyDescent="0.25">
      <c r="E267" s="15"/>
    </row>
    <row r="268" spans="5:5" x14ac:dyDescent="0.25">
      <c r="E268" s="15"/>
    </row>
    <row r="269" spans="5:5" x14ac:dyDescent="0.25">
      <c r="E269" s="15"/>
    </row>
    <row r="270" spans="5:5" x14ac:dyDescent="0.25">
      <c r="E270" s="15"/>
    </row>
    <row r="271" spans="5:5" x14ac:dyDescent="0.25">
      <c r="E271" s="15"/>
    </row>
    <row r="272" spans="5:5" x14ac:dyDescent="0.25">
      <c r="E272" s="15"/>
    </row>
    <row r="273" spans="5:5" x14ac:dyDescent="0.25">
      <c r="E273" s="15"/>
    </row>
    <row r="274" spans="5:5" x14ac:dyDescent="0.25">
      <c r="E274" s="15"/>
    </row>
    <row r="275" spans="5:5" x14ac:dyDescent="0.25">
      <c r="E275" s="15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scale="96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8"/>
  <sheetViews>
    <sheetView tabSelected="1" zoomScale="145" zoomScaleNormal="145" workbookViewId="0">
      <selection activeCell="E90" sqref="E90"/>
    </sheetView>
  </sheetViews>
  <sheetFormatPr defaultRowHeight="15" x14ac:dyDescent="0.25"/>
  <cols>
    <col min="1" max="1" width="51.85546875" customWidth="1"/>
    <col min="2" max="2" width="11.140625" customWidth="1"/>
    <col min="3" max="3" width="10.28515625" customWidth="1"/>
    <col min="4" max="4" width="10.7109375" customWidth="1"/>
    <col min="5" max="5" width="50" customWidth="1"/>
    <col min="6" max="6" width="33.140625" customWidth="1"/>
  </cols>
  <sheetData>
    <row r="1" spans="1:5" ht="23.25" x14ac:dyDescent="0.35">
      <c r="A1" s="75" t="s">
        <v>177</v>
      </c>
      <c r="B1" s="75"/>
      <c r="C1" s="75"/>
      <c r="D1" s="75"/>
      <c r="E1" s="75"/>
    </row>
    <row r="2" spans="1:5" ht="23.25" x14ac:dyDescent="0.35">
      <c r="A2" s="77" t="s">
        <v>226</v>
      </c>
      <c r="B2" s="77"/>
      <c r="C2" s="77"/>
      <c r="D2" s="77"/>
      <c r="E2" s="77"/>
    </row>
    <row r="3" spans="1:5" ht="15.75" x14ac:dyDescent="0.25">
      <c r="A3" s="76" t="s">
        <v>36</v>
      </c>
      <c r="B3" s="76"/>
      <c r="C3" s="76"/>
      <c r="D3" s="76"/>
      <c r="E3" s="76"/>
    </row>
    <row r="4" spans="1:5" ht="15.75" x14ac:dyDescent="0.25">
      <c r="A4" s="76"/>
      <c r="B4" s="76"/>
      <c r="C4" s="76"/>
      <c r="D4" s="76"/>
      <c r="E4" s="76"/>
    </row>
    <row r="5" spans="1:5" ht="24" x14ac:dyDescent="0.25">
      <c r="A5" s="16"/>
      <c r="B5" s="11" t="s">
        <v>224</v>
      </c>
      <c r="C5" s="67" t="s">
        <v>220</v>
      </c>
      <c r="D5" s="11" t="s">
        <v>227</v>
      </c>
      <c r="E5" s="23" t="s">
        <v>38</v>
      </c>
    </row>
    <row r="6" spans="1:5" x14ac:dyDescent="0.25">
      <c r="A6" s="4"/>
      <c r="B6" s="9" t="s">
        <v>37</v>
      </c>
      <c r="C6" s="10" t="s">
        <v>37</v>
      </c>
      <c r="D6" s="20" t="s">
        <v>37</v>
      </c>
      <c r="E6" s="21"/>
    </row>
    <row r="7" spans="1:5" x14ac:dyDescent="0.25">
      <c r="A7" s="17" t="s">
        <v>26</v>
      </c>
      <c r="B7" s="26">
        <f>SUM(B8:B26)</f>
        <v>10050</v>
      </c>
      <c r="C7" s="26">
        <f>SUM(C8:C26)</f>
        <v>600</v>
      </c>
      <c r="D7" s="32">
        <f>SUM(D8:D26)</f>
        <v>10650</v>
      </c>
      <c r="E7" s="24"/>
    </row>
    <row r="8" spans="1:5" ht="30" x14ac:dyDescent="0.25">
      <c r="A8" s="38" t="s">
        <v>40</v>
      </c>
      <c r="B8" s="33">
        <v>50</v>
      </c>
      <c r="C8" s="30"/>
      <c r="D8" s="33">
        <f t="shared" ref="D8:D26" si="0">SUM(B8:C8)</f>
        <v>50</v>
      </c>
      <c r="E8" s="44" t="s">
        <v>130</v>
      </c>
    </row>
    <row r="9" spans="1:5" ht="31.5" customHeight="1" x14ac:dyDescent="0.25">
      <c r="A9" s="38" t="s">
        <v>222</v>
      </c>
      <c r="B9" s="33">
        <v>900</v>
      </c>
      <c r="C9" s="27"/>
      <c r="D9" s="33">
        <f>SUM(B9:C9)</f>
        <v>900</v>
      </c>
      <c r="E9" s="70" t="s">
        <v>221</v>
      </c>
    </row>
    <row r="10" spans="1:5" ht="30" x14ac:dyDescent="0.25">
      <c r="A10" s="39" t="s">
        <v>41</v>
      </c>
      <c r="B10" s="28">
        <v>200</v>
      </c>
      <c r="C10" s="55"/>
      <c r="D10" s="34">
        <f t="shared" si="0"/>
        <v>200</v>
      </c>
      <c r="E10" s="45" t="s">
        <v>131</v>
      </c>
    </row>
    <row r="11" spans="1:5" x14ac:dyDescent="0.25">
      <c r="A11" s="39" t="s">
        <v>167</v>
      </c>
      <c r="B11" s="28">
        <v>300</v>
      </c>
      <c r="C11" s="55"/>
      <c r="D11" s="34">
        <f t="shared" si="0"/>
        <v>300</v>
      </c>
      <c r="E11" s="45" t="s">
        <v>197</v>
      </c>
    </row>
    <row r="12" spans="1:5" ht="30" x14ac:dyDescent="0.25">
      <c r="A12" s="39" t="s">
        <v>172</v>
      </c>
      <c r="B12" s="62">
        <v>500</v>
      </c>
      <c r="C12" s="63"/>
      <c r="D12" s="64">
        <f t="shared" si="0"/>
        <v>500</v>
      </c>
      <c r="E12" s="65" t="s">
        <v>198</v>
      </c>
    </row>
    <row r="13" spans="1:5" x14ac:dyDescent="0.25">
      <c r="A13" s="40" t="s">
        <v>182</v>
      </c>
      <c r="B13" s="62">
        <v>750</v>
      </c>
      <c r="C13" s="63"/>
      <c r="D13" s="64">
        <f t="shared" si="0"/>
        <v>750</v>
      </c>
      <c r="E13" s="65" t="s">
        <v>199</v>
      </c>
    </row>
    <row r="14" spans="1:5" ht="30" x14ac:dyDescent="0.25">
      <c r="A14" s="40" t="s">
        <v>183</v>
      </c>
      <c r="B14" s="62">
        <v>300</v>
      </c>
      <c r="C14" s="63"/>
      <c r="D14" s="64">
        <f t="shared" si="0"/>
        <v>300</v>
      </c>
      <c r="E14" s="65" t="s">
        <v>200</v>
      </c>
    </row>
    <row r="15" spans="1:5" ht="16.5" customHeight="1" x14ac:dyDescent="0.25">
      <c r="A15" s="40" t="s">
        <v>163</v>
      </c>
      <c r="B15" s="28">
        <v>500</v>
      </c>
      <c r="C15" s="55"/>
      <c r="D15" s="64">
        <f t="shared" si="0"/>
        <v>500</v>
      </c>
      <c r="E15" s="65" t="s">
        <v>169</v>
      </c>
    </row>
    <row r="16" spans="1:5" ht="15.75" customHeight="1" x14ac:dyDescent="0.25">
      <c r="A16" s="38" t="s">
        <v>42</v>
      </c>
      <c r="B16" s="27">
        <v>100</v>
      </c>
      <c r="C16" s="30"/>
      <c r="D16" s="35">
        <f t="shared" si="0"/>
        <v>100</v>
      </c>
      <c r="E16" s="46" t="s">
        <v>201</v>
      </c>
    </row>
    <row r="17" spans="1:5" ht="44.25" customHeight="1" x14ac:dyDescent="0.25">
      <c r="A17" s="38" t="s">
        <v>228</v>
      </c>
      <c r="B17" s="27">
        <v>0</v>
      </c>
      <c r="C17" s="27">
        <v>600</v>
      </c>
      <c r="D17" s="35">
        <f t="shared" si="0"/>
        <v>600</v>
      </c>
      <c r="E17" s="74" t="s">
        <v>231</v>
      </c>
    </row>
    <row r="18" spans="1:5" ht="30" x14ac:dyDescent="0.25">
      <c r="A18" s="38" t="s">
        <v>189</v>
      </c>
      <c r="B18" s="27">
        <v>200</v>
      </c>
      <c r="C18" s="30"/>
      <c r="D18" s="35">
        <f t="shared" si="0"/>
        <v>200</v>
      </c>
      <c r="E18" s="46" t="s">
        <v>190</v>
      </c>
    </row>
    <row r="19" spans="1:5" ht="30" x14ac:dyDescent="0.25">
      <c r="A19" s="38" t="s">
        <v>43</v>
      </c>
      <c r="B19" s="27">
        <v>500</v>
      </c>
      <c r="C19" s="30"/>
      <c r="D19" s="35">
        <f t="shared" si="0"/>
        <v>500</v>
      </c>
      <c r="E19" s="46" t="s">
        <v>132</v>
      </c>
    </row>
    <row r="20" spans="1:5" x14ac:dyDescent="0.25">
      <c r="A20" s="38" t="s">
        <v>166</v>
      </c>
      <c r="B20" s="27">
        <v>350</v>
      </c>
      <c r="C20" s="30"/>
      <c r="D20" s="35">
        <f t="shared" si="0"/>
        <v>350</v>
      </c>
      <c r="E20" s="46" t="s">
        <v>202</v>
      </c>
    </row>
    <row r="21" spans="1:5" ht="75" x14ac:dyDescent="0.25">
      <c r="A21" s="40" t="s">
        <v>193</v>
      </c>
      <c r="B21" s="29">
        <v>50</v>
      </c>
      <c r="C21" s="58"/>
      <c r="D21" s="35">
        <f t="shared" si="0"/>
        <v>50</v>
      </c>
      <c r="E21" s="46" t="s">
        <v>203</v>
      </c>
    </row>
    <row r="22" spans="1:5" ht="30" x14ac:dyDescent="0.25">
      <c r="A22" s="40" t="s">
        <v>179</v>
      </c>
      <c r="B22" s="29">
        <v>1000</v>
      </c>
      <c r="C22" s="58"/>
      <c r="D22" s="35">
        <f t="shared" si="0"/>
        <v>1000</v>
      </c>
      <c r="E22" s="46" t="s">
        <v>204</v>
      </c>
    </row>
    <row r="23" spans="1:5" ht="30" x14ac:dyDescent="0.25">
      <c r="A23" s="40" t="s">
        <v>181</v>
      </c>
      <c r="B23" s="29">
        <v>850</v>
      </c>
      <c r="C23" s="58"/>
      <c r="D23" s="35">
        <f t="shared" si="0"/>
        <v>850</v>
      </c>
      <c r="E23" s="46" t="s">
        <v>205</v>
      </c>
    </row>
    <row r="24" spans="1:5" ht="30" x14ac:dyDescent="0.25">
      <c r="A24" s="40" t="s">
        <v>44</v>
      </c>
      <c r="B24" s="29">
        <v>300</v>
      </c>
      <c r="C24" s="58"/>
      <c r="D24" s="35">
        <f t="shared" si="0"/>
        <v>300</v>
      </c>
      <c r="E24" s="46" t="s">
        <v>206</v>
      </c>
    </row>
    <row r="25" spans="1:5" ht="30" x14ac:dyDescent="0.25">
      <c r="A25" s="40" t="s">
        <v>180</v>
      </c>
      <c r="B25" s="29">
        <v>3000</v>
      </c>
      <c r="C25" s="58"/>
      <c r="D25" s="35">
        <f t="shared" si="0"/>
        <v>3000</v>
      </c>
      <c r="E25" s="46" t="s">
        <v>207</v>
      </c>
    </row>
    <row r="26" spans="1:5" ht="30" x14ac:dyDescent="0.25">
      <c r="A26" s="38" t="s">
        <v>45</v>
      </c>
      <c r="B26" s="27">
        <v>200</v>
      </c>
      <c r="C26" s="30"/>
      <c r="D26" s="33">
        <f t="shared" si="0"/>
        <v>200</v>
      </c>
      <c r="E26" s="44" t="s">
        <v>170</v>
      </c>
    </row>
    <row r="27" spans="1:5" x14ac:dyDescent="0.25">
      <c r="A27" s="18"/>
      <c r="B27" s="29"/>
      <c r="C27" s="29"/>
      <c r="D27" s="35"/>
      <c r="E27" s="46"/>
    </row>
    <row r="28" spans="1:5" x14ac:dyDescent="0.25">
      <c r="A28" s="17" t="s">
        <v>27</v>
      </c>
      <c r="B28" s="26">
        <f>SUM(B29)</f>
        <v>40</v>
      </c>
      <c r="C28" s="26">
        <f>SUM(C29)</f>
        <v>0</v>
      </c>
      <c r="D28" s="32">
        <f>SUM(D29)</f>
        <v>40</v>
      </c>
      <c r="E28" s="24"/>
    </row>
    <row r="29" spans="1:5" x14ac:dyDescent="0.25">
      <c r="A29" s="38" t="s">
        <v>46</v>
      </c>
      <c r="B29" s="27">
        <v>40</v>
      </c>
      <c r="C29" s="30"/>
      <c r="D29" s="35">
        <f>SUM(B29:C29)</f>
        <v>40</v>
      </c>
      <c r="E29" s="44" t="s">
        <v>133</v>
      </c>
    </row>
    <row r="30" spans="1:5" x14ac:dyDescent="0.25">
      <c r="A30" s="4"/>
      <c r="B30" s="30"/>
      <c r="C30" s="30"/>
      <c r="D30" s="36"/>
      <c r="E30" s="21"/>
    </row>
    <row r="31" spans="1:5" x14ac:dyDescent="0.25">
      <c r="A31" s="17" t="s">
        <v>28</v>
      </c>
      <c r="B31" s="26">
        <f>SUM(B32+B33+B34+B35+B36+B37+B38+B60)</f>
        <v>15682</v>
      </c>
      <c r="C31" s="26">
        <f>SUM(C32+C33+C34+C35+C36+C37+C38+C60)</f>
        <v>0</v>
      </c>
      <c r="D31" s="32">
        <f>SUM(D32+D33+D34+D35+D36+D37+D38+D60)</f>
        <v>15682</v>
      </c>
      <c r="E31" s="24"/>
    </row>
    <row r="32" spans="1:5" ht="30" x14ac:dyDescent="0.25">
      <c r="A32" s="38" t="s">
        <v>39</v>
      </c>
      <c r="B32" s="27">
        <v>1950</v>
      </c>
      <c r="C32" s="30"/>
      <c r="D32" s="35">
        <f t="shared" ref="D32:D37" si="1">SUM(B32:C32)</f>
        <v>1950</v>
      </c>
      <c r="E32" s="21"/>
    </row>
    <row r="33" spans="1:5" x14ac:dyDescent="0.25">
      <c r="A33" s="38" t="s">
        <v>47</v>
      </c>
      <c r="B33" s="27">
        <v>7600</v>
      </c>
      <c r="C33" s="30"/>
      <c r="D33" s="35">
        <f t="shared" si="1"/>
        <v>7600</v>
      </c>
      <c r="E33" s="60"/>
    </row>
    <row r="34" spans="1:5" x14ac:dyDescent="0.25">
      <c r="A34" s="38" t="s">
        <v>48</v>
      </c>
      <c r="B34" s="27">
        <v>300</v>
      </c>
      <c r="C34" s="30"/>
      <c r="D34" s="35">
        <f t="shared" si="1"/>
        <v>300</v>
      </c>
      <c r="E34" s="44" t="s">
        <v>168</v>
      </c>
    </row>
    <row r="35" spans="1:5" x14ac:dyDescent="0.25">
      <c r="A35" s="38" t="s">
        <v>49</v>
      </c>
      <c r="B35" s="27">
        <v>35</v>
      </c>
      <c r="C35" s="30"/>
      <c r="D35" s="35">
        <f t="shared" si="1"/>
        <v>35</v>
      </c>
      <c r="E35" s="21"/>
    </row>
    <row r="36" spans="1:5" ht="28.5" customHeight="1" x14ac:dyDescent="0.25">
      <c r="A36" s="38" t="s">
        <v>50</v>
      </c>
      <c r="B36" s="27">
        <v>3250</v>
      </c>
      <c r="C36" s="30"/>
      <c r="D36" s="35">
        <f t="shared" si="1"/>
        <v>3250</v>
      </c>
      <c r="E36" s="44" t="s">
        <v>217</v>
      </c>
    </row>
    <row r="37" spans="1:5" ht="48.75" customHeight="1" x14ac:dyDescent="0.25">
      <c r="A37" s="38" t="s">
        <v>51</v>
      </c>
      <c r="B37" s="27">
        <v>10</v>
      </c>
      <c r="C37" s="30"/>
      <c r="D37" s="33">
        <f t="shared" si="1"/>
        <v>10</v>
      </c>
      <c r="E37" s="44" t="s">
        <v>159</v>
      </c>
    </row>
    <row r="38" spans="1:5" x14ac:dyDescent="0.25">
      <c r="A38" s="38" t="s">
        <v>52</v>
      </c>
      <c r="B38" s="27">
        <f>SUM(B39:B59)</f>
        <v>2437</v>
      </c>
      <c r="C38" s="27">
        <f>SUM(C39:C59)</f>
        <v>0</v>
      </c>
      <c r="D38" s="33">
        <f>SUM(D39:D59)</f>
        <v>2437</v>
      </c>
      <c r="E38" s="21"/>
    </row>
    <row r="39" spans="1:5" x14ac:dyDescent="0.25">
      <c r="A39" s="41" t="s">
        <v>53</v>
      </c>
      <c r="B39" s="30">
        <v>30</v>
      </c>
      <c r="C39" s="30"/>
      <c r="D39" s="36">
        <f t="shared" ref="D39:D59" si="2">SUM(B39:C39)</f>
        <v>30</v>
      </c>
      <c r="E39" s="21"/>
    </row>
    <row r="40" spans="1:5" x14ac:dyDescent="0.25">
      <c r="A40" s="41" t="s">
        <v>54</v>
      </c>
      <c r="B40" s="30">
        <v>5</v>
      </c>
      <c r="C40" s="30"/>
      <c r="D40" s="36">
        <f t="shared" si="2"/>
        <v>5</v>
      </c>
      <c r="E40" s="21"/>
    </row>
    <row r="41" spans="1:5" x14ac:dyDescent="0.25">
      <c r="A41" s="41" t="s">
        <v>55</v>
      </c>
      <c r="B41" s="30">
        <v>2</v>
      </c>
      <c r="C41" s="30"/>
      <c r="D41" s="36">
        <f t="shared" si="2"/>
        <v>2</v>
      </c>
      <c r="E41" s="21"/>
    </row>
    <row r="42" spans="1:5" x14ac:dyDescent="0.25">
      <c r="A42" s="41" t="s">
        <v>56</v>
      </c>
      <c r="B42" s="30">
        <v>300</v>
      </c>
      <c r="C42" s="30"/>
      <c r="D42" s="36">
        <f t="shared" si="2"/>
        <v>300</v>
      </c>
      <c r="E42" s="21"/>
    </row>
    <row r="43" spans="1:5" ht="27.75" x14ac:dyDescent="0.25">
      <c r="A43" s="41" t="s">
        <v>57</v>
      </c>
      <c r="B43" s="30">
        <v>200</v>
      </c>
      <c r="C43" s="30"/>
      <c r="D43" s="50">
        <f t="shared" si="2"/>
        <v>200</v>
      </c>
      <c r="E43" s="21"/>
    </row>
    <row r="44" spans="1:5" ht="27.75" x14ac:dyDescent="0.25">
      <c r="A44" s="41" t="s">
        <v>58</v>
      </c>
      <c r="B44" s="30">
        <v>350</v>
      </c>
      <c r="C44" s="30"/>
      <c r="D44" s="36">
        <f t="shared" si="2"/>
        <v>350</v>
      </c>
      <c r="E44" s="21"/>
    </row>
    <row r="45" spans="1:5" x14ac:dyDescent="0.25">
      <c r="A45" s="41" t="s">
        <v>59</v>
      </c>
      <c r="B45" s="30">
        <v>30</v>
      </c>
      <c r="C45" s="30"/>
      <c r="D45" s="36">
        <f t="shared" si="2"/>
        <v>30</v>
      </c>
      <c r="E45" s="21"/>
    </row>
    <row r="46" spans="1:5" x14ac:dyDescent="0.25">
      <c r="A46" s="41" t="s">
        <v>60</v>
      </c>
      <c r="B46" s="30">
        <v>300</v>
      </c>
      <c r="C46" s="30"/>
      <c r="D46" s="36">
        <f t="shared" si="2"/>
        <v>300</v>
      </c>
      <c r="E46" s="21"/>
    </row>
    <row r="47" spans="1:5" x14ac:dyDescent="0.25">
      <c r="A47" s="41" t="s">
        <v>61</v>
      </c>
      <c r="B47" s="30">
        <v>200</v>
      </c>
      <c r="C47" s="30"/>
      <c r="D47" s="36">
        <f t="shared" si="2"/>
        <v>200</v>
      </c>
      <c r="E47" s="21"/>
    </row>
    <row r="48" spans="1:5" x14ac:dyDescent="0.25">
      <c r="A48" s="41" t="s">
        <v>62</v>
      </c>
      <c r="B48" s="30">
        <v>80</v>
      </c>
      <c r="C48" s="30"/>
      <c r="D48" s="36">
        <f t="shared" si="2"/>
        <v>80</v>
      </c>
      <c r="E48" s="21"/>
    </row>
    <row r="49" spans="1:5" x14ac:dyDescent="0.25">
      <c r="A49" s="41" t="s">
        <v>63</v>
      </c>
      <c r="B49" s="30">
        <v>100</v>
      </c>
      <c r="C49" s="30"/>
      <c r="D49" s="36">
        <f t="shared" si="2"/>
        <v>100</v>
      </c>
      <c r="E49" s="21"/>
    </row>
    <row r="50" spans="1:5" x14ac:dyDescent="0.25">
      <c r="A50" s="41" t="s">
        <v>64</v>
      </c>
      <c r="B50" s="30">
        <v>40</v>
      </c>
      <c r="C50" s="30"/>
      <c r="D50" s="36">
        <f t="shared" si="2"/>
        <v>40</v>
      </c>
      <c r="E50" s="21"/>
    </row>
    <row r="51" spans="1:5" x14ac:dyDescent="0.25">
      <c r="A51" s="41" t="s">
        <v>65</v>
      </c>
      <c r="B51" s="30">
        <v>100</v>
      </c>
      <c r="C51" s="30"/>
      <c r="D51" s="36">
        <f t="shared" si="2"/>
        <v>100</v>
      </c>
      <c r="E51" s="21"/>
    </row>
    <row r="52" spans="1:5" x14ac:dyDescent="0.25">
      <c r="A52" s="41" t="s">
        <v>66</v>
      </c>
      <c r="B52" s="30">
        <v>140</v>
      </c>
      <c r="C52" s="30"/>
      <c r="D52" s="36">
        <f t="shared" si="2"/>
        <v>140</v>
      </c>
      <c r="E52" s="21"/>
    </row>
    <row r="53" spans="1:5" x14ac:dyDescent="0.25">
      <c r="A53" s="41" t="s">
        <v>67</v>
      </c>
      <c r="B53" s="30">
        <v>5</v>
      </c>
      <c r="C53" s="30"/>
      <c r="D53" s="36">
        <f t="shared" si="2"/>
        <v>5</v>
      </c>
      <c r="E53" s="21"/>
    </row>
    <row r="54" spans="1:5" ht="27.75" x14ac:dyDescent="0.25">
      <c r="A54" s="41" t="s">
        <v>68</v>
      </c>
      <c r="B54" s="30">
        <v>460</v>
      </c>
      <c r="C54" s="30"/>
      <c r="D54" s="36">
        <f t="shared" si="2"/>
        <v>460</v>
      </c>
      <c r="E54" s="21"/>
    </row>
    <row r="55" spans="1:5" x14ac:dyDescent="0.25">
      <c r="A55" s="41" t="s">
        <v>69</v>
      </c>
      <c r="B55" s="30">
        <v>10</v>
      </c>
      <c r="C55" s="30"/>
      <c r="D55" s="36">
        <f t="shared" si="2"/>
        <v>10</v>
      </c>
      <c r="E55" s="21"/>
    </row>
    <row r="56" spans="1:5" ht="30" x14ac:dyDescent="0.25">
      <c r="A56" s="41" t="s">
        <v>70</v>
      </c>
      <c r="B56" s="30">
        <v>5</v>
      </c>
      <c r="C56" s="30"/>
      <c r="D56" s="36">
        <f t="shared" si="2"/>
        <v>5</v>
      </c>
      <c r="E56" s="21"/>
    </row>
    <row r="57" spans="1:5" x14ac:dyDescent="0.25">
      <c r="A57" s="41" t="s">
        <v>71</v>
      </c>
      <c r="B57" s="30">
        <v>70</v>
      </c>
      <c r="C57" s="30"/>
      <c r="D57" s="36">
        <f t="shared" si="2"/>
        <v>70</v>
      </c>
      <c r="E57" s="21"/>
    </row>
    <row r="58" spans="1:5" x14ac:dyDescent="0.25">
      <c r="A58" s="41" t="s">
        <v>72</v>
      </c>
      <c r="B58" s="30">
        <v>5</v>
      </c>
      <c r="C58" s="30"/>
      <c r="D58" s="36">
        <f t="shared" si="2"/>
        <v>5</v>
      </c>
      <c r="E58" s="21"/>
    </row>
    <row r="59" spans="1:5" x14ac:dyDescent="0.25">
      <c r="A59" s="41" t="s">
        <v>73</v>
      </c>
      <c r="B59" s="30">
        <v>5</v>
      </c>
      <c r="C59" s="30"/>
      <c r="D59" s="36">
        <f t="shared" si="2"/>
        <v>5</v>
      </c>
      <c r="E59" s="21"/>
    </row>
    <row r="60" spans="1:5" x14ac:dyDescent="0.25">
      <c r="A60" s="42" t="s">
        <v>74</v>
      </c>
      <c r="B60" s="27">
        <f>SUM(B61:B64)</f>
        <v>100</v>
      </c>
      <c r="C60" s="27">
        <f>SUM(C61:C64)</f>
        <v>0</v>
      </c>
      <c r="D60" s="33">
        <f>SUM(D61:D64)</f>
        <v>100</v>
      </c>
      <c r="E60" s="21"/>
    </row>
    <row r="61" spans="1:5" x14ac:dyDescent="0.25">
      <c r="A61" s="41" t="s">
        <v>75</v>
      </c>
      <c r="B61" s="30">
        <v>25</v>
      </c>
      <c r="C61" s="30"/>
      <c r="D61" s="50">
        <f>SUM(B61:C61)</f>
        <v>25</v>
      </c>
      <c r="E61" s="21"/>
    </row>
    <row r="62" spans="1:5" x14ac:dyDescent="0.25">
      <c r="A62" s="41" t="s">
        <v>76</v>
      </c>
      <c r="B62" s="30">
        <v>25</v>
      </c>
      <c r="C62" s="30"/>
      <c r="D62" s="50">
        <f>SUM(B62:C62)</f>
        <v>25</v>
      </c>
      <c r="E62" s="21"/>
    </row>
    <row r="63" spans="1:5" x14ac:dyDescent="0.25">
      <c r="A63" s="41" t="s">
        <v>77</v>
      </c>
      <c r="B63" s="30">
        <v>25</v>
      </c>
      <c r="C63" s="30"/>
      <c r="D63" s="50">
        <f>SUM(B63:C63)</f>
        <v>25</v>
      </c>
      <c r="E63" s="21"/>
    </row>
    <row r="64" spans="1:5" x14ac:dyDescent="0.25">
      <c r="A64" s="41" t="s">
        <v>78</v>
      </c>
      <c r="B64" s="30">
        <v>25</v>
      </c>
      <c r="C64" s="30"/>
      <c r="D64" s="50">
        <f>SUM(B64:C64)</f>
        <v>25</v>
      </c>
      <c r="E64" s="21"/>
    </row>
    <row r="65" spans="1:5" x14ac:dyDescent="0.25">
      <c r="A65" s="4"/>
      <c r="B65" s="30"/>
      <c r="C65" s="30"/>
      <c r="D65" s="36"/>
      <c r="E65" s="21"/>
    </row>
    <row r="66" spans="1:5" x14ac:dyDescent="0.25">
      <c r="A66" s="17" t="s">
        <v>29</v>
      </c>
      <c r="B66" s="51">
        <f>SUM(B67:B79)</f>
        <v>16730</v>
      </c>
      <c r="C66" s="26">
        <f>SUM(C67:C79)</f>
        <v>0</v>
      </c>
      <c r="D66" s="32">
        <f>SUM(D67:D79)</f>
        <v>16730</v>
      </c>
      <c r="E66" s="24"/>
    </row>
    <row r="67" spans="1:5" ht="60" x14ac:dyDescent="0.25">
      <c r="A67" s="38" t="s">
        <v>79</v>
      </c>
      <c r="B67" s="27">
        <v>900</v>
      </c>
      <c r="C67" s="30"/>
      <c r="D67" s="33">
        <f t="shared" ref="D67:D79" si="3">SUM(B67:C67)</f>
        <v>900</v>
      </c>
      <c r="E67" s="44" t="s">
        <v>134</v>
      </c>
    </row>
    <row r="68" spans="1:5" ht="30" x14ac:dyDescent="0.25">
      <c r="A68" s="38" t="s">
        <v>80</v>
      </c>
      <c r="B68" s="27">
        <v>250</v>
      </c>
      <c r="C68" s="30"/>
      <c r="D68" s="33">
        <f t="shared" si="3"/>
        <v>250</v>
      </c>
      <c r="E68" s="44" t="s">
        <v>135</v>
      </c>
    </row>
    <row r="69" spans="1:5" x14ac:dyDescent="0.25">
      <c r="A69" s="38" t="s">
        <v>81</v>
      </c>
      <c r="B69" s="27">
        <v>100</v>
      </c>
      <c r="C69" s="30"/>
      <c r="D69" s="33">
        <f t="shared" si="3"/>
        <v>100</v>
      </c>
      <c r="E69" s="44" t="s">
        <v>194</v>
      </c>
    </row>
    <row r="70" spans="1:5" ht="30" x14ac:dyDescent="0.25">
      <c r="A70" s="38" t="s">
        <v>82</v>
      </c>
      <c r="B70" s="27">
        <v>15</v>
      </c>
      <c r="C70" s="30"/>
      <c r="D70" s="33">
        <f t="shared" si="3"/>
        <v>15</v>
      </c>
      <c r="E70" s="44" t="s">
        <v>136</v>
      </c>
    </row>
    <row r="71" spans="1:5" x14ac:dyDescent="0.25">
      <c r="A71" s="38" t="s">
        <v>83</v>
      </c>
      <c r="B71" s="27">
        <v>150</v>
      </c>
      <c r="C71" s="30"/>
      <c r="D71" s="35">
        <f t="shared" si="3"/>
        <v>150</v>
      </c>
      <c r="E71" s="44" t="s">
        <v>195</v>
      </c>
    </row>
    <row r="72" spans="1:5" ht="30" customHeight="1" x14ac:dyDescent="0.25">
      <c r="A72" s="38" t="s">
        <v>84</v>
      </c>
      <c r="B72" s="27">
        <v>3900</v>
      </c>
      <c r="C72" s="30"/>
      <c r="D72" s="33">
        <f t="shared" si="3"/>
        <v>3900</v>
      </c>
      <c r="E72" s="44" t="s">
        <v>137</v>
      </c>
    </row>
    <row r="73" spans="1:5" x14ac:dyDescent="0.25">
      <c r="A73" s="38" t="s">
        <v>147</v>
      </c>
      <c r="B73" s="27">
        <v>300</v>
      </c>
      <c r="C73" s="30"/>
      <c r="D73" s="33">
        <f t="shared" si="3"/>
        <v>300</v>
      </c>
      <c r="E73" s="44" t="s">
        <v>148</v>
      </c>
    </row>
    <row r="74" spans="1:5" ht="30" x14ac:dyDescent="0.25">
      <c r="A74" s="38" t="s">
        <v>213</v>
      </c>
      <c r="B74" s="27">
        <v>500</v>
      </c>
      <c r="C74" s="30"/>
      <c r="D74" s="33">
        <f t="shared" si="3"/>
        <v>500</v>
      </c>
      <c r="E74" s="44" t="s">
        <v>214</v>
      </c>
    </row>
    <row r="75" spans="1:5" ht="30" x14ac:dyDescent="0.25">
      <c r="A75" s="38" t="s">
        <v>85</v>
      </c>
      <c r="B75" s="27">
        <v>50</v>
      </c>
      <c r="C75" s="30"/>
      <c r="D75" s="33">
        <f t="shared" si="3"/>
        <v>50</v>
      </c>
      <c r="E75" s="44" t="s">
        <v>196</v>
      </c>
    </row>
    <row r="76" spans="1:5" ht="30" x14ac:dyDescent="0.25">
      <c r="A76" s="38" t="s">
        <v>86</v>
      </c>
      <c r="B76" s="27">
        <v>300</v>
      </c>
      <c r="C76" s="30"/>
      <c r="D76" s="35">
        <f t="shared" si="3"/>
        <v>300</v>
      </c>
      <c r="E76" s="44" t="s">
        <v>162</v>
      </c>
    </row>
    <row r="77" spans="1:5" ht="30" x14ac:dyDescent="0.25">
      <c r="A77" s="69" t="s">
        <v>123</v>
      </c>
      <c r="B77" s="27">
        <v>260</v>
      </c>
      <c r="C77" s="30"/>
      <c r="D77" s="33">
        <f t="shared" si="3"/>
        <v>260</v>
      </c>
      <c r="E77" s="44" t="s">
        <v>160</v>
      </c>
    </row>
    <row r="78" spans="1:5" x14ac:dyDescent="0.25">
      <c r="A78" s="38" t="s">
        <v>87</v>
      </c>
      <c r="B78" s="27">
        <v>5</v>
      </c>
      <c r="C78" s="30"/>
      <c r="D78" s="33">
        <f t="shared" si="3"/>
        <v>5</v>
      </c>
      <c r="E78" s="44" t="s">
        <v>138</v>
      </c>
    </row>
    <row r="79" spans="1:5" x14ac:dyDescent="0.25">
      <c r="A79" s="38" t="s">
        <v>164</v>
      </c>
      <c r="B79" s="27">
        <v>10000</v>
      </c>
      <c r="C79" s="30"/>
      <c r="D79" s="33">
        <f t="shared" si="3"/>
        <v>10000</v>
      </c>
      <c r="E79" s="59"/>
    </row>
    <row r="80" spans="1:5" x14ac:dyDescent="0.25">
      <c r="A80" s="43"/>
      <c r="B80" s="30"/>
      <c r="C80" s="30"/>
      <c r="D80" s="36"/>
      <c r="E80" s="21"/>
    </row>
    <row r="81" spans="1:5" x14ac:dyDescent="0.25">
      <c r="A81" s="17" t="s">
        <v>30</v>
      </c>
      <c r="B81" s="51">
        <f>SUM(B82:B95)</f>
        <v>44930</v>
      </c>
      <c r="C81" s="26">
        <f>SUM(C82:C96)</f>
        <v>5200</v>
      </c>
      <c r="D81" s="32">
        <f>SUM(D82:D95)</f>
        <v>50130</v>
      </c>
      <c r="E81" s="24"/>
    </row>
    <row r="82" spans="1:5" ht="45.6" customHeight="1" x14ac:dyDescent="0.25">
      <c r="A82" s="38" t="s">
        <v>88</v>
      </c>
      <c r="B82" s="27">
        <v>4000</v>
      </c>
      <c r="C82" s="30"/>
      <c r="D82" s="33">
        <f t="shared" ref="D82:D95" si="4">SUM(B82:C82)</f>
        <v>4000</v>
      </c>
      <c r="E82" s="44" t="s">
        <v>139</v>
      </c>
    </row>
    <row r="83" spans="1:5" ht="60" x14ac:dyDescent="0.25">
      <c r="A83" s="40" t="s">
        <v>154</v>
      </c>
      <c r="B83" s="29">
        <v>24000</v>
      </c>
      <c r="C83" s="58"/>
      <c r="D83" s="35">
        <f t="shared" si="4"/>
        <v>24000</v>
      </c>
      <c r="E83" s="46" t="s">
        <v>215</v>
      </c>
    </row>
    <row r="84" spans="1:5" x14ac:dyDescent="0.25">
      <c r="A84" s="40" t="s">
        <v>155</v>
      </c>
      <c r="B84" s="29">
        <v>1000</v>
      </c>
      <c r="C84" s="58"/>
      <c r="D84" s="35">
        <f t="shared" si="4"/>
        <v>1000</v>
      </c>
      <c r="E84" s="46" t="s">
        <v>208</v>
      </c>
    </row>
    <row r="85" spans="1:5" ht="30" x14ac:dyDescent="0.25">
      <c r="A85" s="40" t="s">
        <v>178</v>
      </c>
      <c r="B85" s="29">
        <v>6000</v>
      </c>
      <c r="C85" s="58"/>
      <c r="D85" s="35">
        <f t="shared" si="4"/>
        <v>6000</v>
      </c>
      <c r="E85" s="46" t="s">
        <v>209</v>
      </c>
    </row>
    <row r="86" spans="1:5" ht="30" x14ac:dyDescent="0.25">
      <c r="A86" s="40" t="s">
        <v>186</v>
      </c>
      <c r="B86" s="29">
        <v>5000</v>
      </c>
      <c r="C86" s="58"/>
      <c r="D86" s="35">
        <f t="shared" si="4"/>
        <v>5000</v>
      </c>
      <c r="E86" s="46" t="s">
        <v>188</v>
      </c>
    </row>
    <row r="87" spans="1:5" ht="30" x14ac:dyDescent="0.25">
      <c r="A87" s="40" t="s">
        <v>192</v>
      </c>
      <c r="B87" s="29">
        <v>2000</v>
      </c>
      <c r="C87" s="58"/>
      <c r="D87" s="35">
        <f t="shared" si="4"/>
        <v>2000</v>
      </c>
      <c r="E87" s="46" t="s">
        <v>216</v>
      </c>
    </row>
    <row r="88" spans="1:5" ht="45" customHeight="1" x14ac:dyDescent="0.25">
      <c r="A88" s="72" t="s">
        <v>229</v>
      </c>
      <c r="B88" s="29">
        <v>0</v>
      </c>
      <c r="C88" s="29">
        <v>1200</v>
      </c>
      <c r="D88" s="35">
        <f t="shared" si="4"/>
        <v>1200</v>
      </c>
      <c r="E88" s="46" t="s">
        <v>230</v>
      </c>
    </row>
    <row r="89" spans="1:5" ht="14.25" customHeight="1" x14ac:dyDescent="0.25">
      <c r="A89" s="72" t="s">
        <v>232</v>
      </c>
      <c r="B89" s="73">
        <v>0</v>
      </c>
      <c r="C89" s="73">
        <v>4000</v>
      </c>
      <c r="D89" s="66">
        <f>SUM(B89:C89)</f>
        <v>4000</v>
      </c>
      <c r="E89" s="74" t="s">
        <v>233</v>
      </c>
    </row>
    <row r="90" spans="1:5" ht="14.25" customHeight="1" x14ac:dyDescent="0.25">
      <c r="A90" s="38" t="s">
        <v>173</v>
      </c>
      <c r="B90" s="27">
        <v>20</v>
      </c>
      <c r="C90" s="30"/>
      <c r="D90" s="35">
        <f t="shared" si="4"/>
        <v>20</v>
      </c>
      <c r="E90" s="44"/>
    </row>
    <row r="91" spans="1:5" ht="30" x14ac:dyDescent="0.25">
      <c r="A91" s="38" t="s">
        <v>89</v>
      </c>
      <c r="B91" s="27">
        <v>10</v>
      </c>
      <c r="C91" s="30"/>
      <c r="D91" s="33">
        <f t="shared" si="4"/>
        <v>10</v>
      </c>
      <c r="E91" s="44" t="s">
        <v>140</v>
      </c>
    </row>
    <row r="92" spans="1:5" ht="285" x14ac:dyDescent="0.25">
      <c r="A92" s="38" t="s">
        <v>90</v>
      </c>
      <c r="B92" s="27">
        <v>1500</v>
      </c>
      <c r="C92" s="30"/>
      <c r="D92" s="35">
        <f t="shared" si="4"/>
        <v>1500</v>
      </c>
      <c r="E92" s="46" t="s">
        <v>212</v>
      </c>
    </row>
    <row r="93" spans="1:5" x14ac:dyDescent="0.25">
      <c r="A93" s="38" t="s">
        <v>114</v>
      </c>
      <c r="B93" s="27">
        <v>200</v>
      </c>
      <c r="C93" s="30"/>
      <c r="D93" s="33">
        <f t="shared" si="4"/>
        <v>200</v>
      </c>
      <c r="E93" s="44"/>
    </row>
    <row r="94" spans="1:5" ht="30" x14ac:dyDescent="0.25">
      <c r="A94" s="38" t="s">
        <v>115</v>
      </c>
      <c r="B94" s="27">
        <v>100</v>
      </c>
      <c r="C94" s="30"/>
      <c r="D94" s="33">
        <f t="shared" si="4"/>
        <v>100</v>
      </c>
      <c r="E94" s="44" t="s">
        <v>116</v>
      </c>
    </row>
    <row r="95" spans="1:5" ht="30" x14ac:dyDescent="0.25">
      <c r="A95" s="38" t="s">
        <v>176</v>
      </c>
      <c r="B95" s="27">
        <v>1100</v>
      </c>
      <c r="C95" s="30"/>
      <c r="D95" s="35">
        <f t="shared" si="4"/>
        <v>1100</v>
      </c>
      <c r="E95" s="44"/>
    </row>
    <row r="96" spans="1:5" x14ac:dyDescent="0.25">
      <c r="A96" s="38"/>
      <c r="B96" s="27"/>
      <c r="C96" s="30"/>
      <c r="D96" s="35"/>
      <c r="E96" s="44"/>
    </row>
    <row r="97" spans="1:5" x14ac:dyDescent="0.25">
      <c r="A97" s="17" t="s">
        <v>31</v>
      </c>
      <c r="B97" s="26">
        <f>SUM(B98:B100)</f>
        <v>160</v>
      </c>
      <c r="C97" s="26">
        <f>SUM(C98:C100)</f>
        <v>0</v>
      </c>
      <c r="D97" s="32">
        <f>SUM(D98:D100)</f>
        <v>160</v>
      </c>
      <c r="E97" s="24"/>
    </row>
    <row r="98" spans="1:5" x14ac:dyDescent="0.25">
      <c r="A98" s="38" t="s">
        <v>91</v>
      </c>
      <c r="B98" s="27">
        <v>50</v>
      </c>
      <c r="C98" s="30"/>
      <c r="D98" s="33">
        <f>SUM(B98:C98)</f>
        <v>50</v>
      </c>
      <c r="E98" s="44" t="s">
        <v>141</v>
      </c>
    </row>
    <row r="99" spans="1:5" x14ac:dyDescent="0.25">
      <c r="A99" s="38" t="s">
        <v>92</v>
      </c>
      <c r="B99" s="27">
        <v>10</v>
      </c>
      <c r="C99" s="30"/>
      <c r="D99" s="33">
        <f>SUM(B99:C99)</f>
        <v>10</v>
      </c>
      <c r="E99" s="44" t="s">
        <v>142</v>
      </c>
    </row>
    <row r="100" spans="1:5" ht="30" x14ac:dyDescent="0.25">
      <c r="A100" s="38" t="s">
        <v>93</v>
      </c>
      <c r="B100" s="27">
        <v>100</v>
      </c>
      <c r="C100" s="30"/>
      <c r="D100" s="33">
        <f>SUM(B100:C100)</f>
        <v>100</v>
      </c>
      <c r="E100" s="44" t="s">
        <v>143</v>
      </c>
    </row>
    <row r="101" spans="1:5" x14ac:dyDescent="0.25">
      <c r="A101" s="8"/>
      <c r="B101" s="27"/>
      <c r="C101" s="27"/>
      <c r="D101" s="33"/>
      <c r="E101" s="21"/>
    </row>
    <row r="102" spans="1:5" x14ac:dyDescent="0.25">
      <c r="A102" s="17" t="s">
        <v>32</v>
      </c>
      <c r="B102" s="26">
        <f>SUM(B103:B107)</f>
        <v>500</v>
      </c>
      <c r="C102" s="26">
        <f>SUM(C103:C107)</f>
        <v>100</v>
      </c>
      <c r="D102" s="32">
        <f>SUM(D103:D107)</f>
        <v>600</v>
      </c>
      <c r="E102" s="24"/>
    </row>
    <row r="103" spans="1:5" x14ac:dyDescent="0.25">
      <c r="A103" s="38" t="s">
        <v>94</v>
      </c>
      <c r="B103" s="27">
        <v>50</v>
      </c>
      <c r="C103" s="30"/>
      <c r="D103" s="33">
        <f>SUM(B103:C103)</f>
        <v>50</v>
      </c>
      <c r="E103" s="44"/>
    </row>
    <row r="104" spans="1:5" ht="30" x14ac:dyDescent="0.25">
      <c r="A104" s="40" t="s">
        <v>218</v>
      </c>
      <c r="B104" s="29">
        <v>100</v>
      </c>
      <c r="C104" s="58"/>
      <c r="D104" s="35">
        <f>SUM(B104:C104)</f>
        <v>100</v>
      </c>
      <c r="E104" s="46" t="s">
        <v>219</v>
      </c>
    </row>
    <row r="105" spans="1:5" x14ac:dyDescent="0.25">
      <c r="A105" s="40" t="s">
        <v>187</v>
      </c>
      <c r="B105" s="29">
        <v>150</v>
      </c>
      <c r="C105" s="58"/>
      <c r="D105" s="35">
        <f>SUM(B105:C105)</f>
        <v>150</v>
      </c>
      <c r="E105" s="46"/>
    </row>
    <row r="106" spans="1:5" x14ac:dyDescent="0.25">
      <c r="A106" s="72" t="s">
        <v>225</v>
      </c>
      <c r="B106" s="73">
        <v>0</v>
      </c>
      <c r="C106" s="73">
        <v>100</v>
      </c>
      <c r="D106" s="66">
        <f>SUM(B106:C106)</f>
        <v>100</v>
      </c>
      <c r="E106" s="46"/>
    </row>
    <row r="107" spans="1:5" x14ac:dyDescent="0.25">
      <c r="A107" s="38" t="s">
        <v>174</v>
      </c>
      <c r="B107" s="27">
        <v>200</v>
      </c>
      <c r="C107" s="30"/>
      <c r="D107" s="33">
        <f>SUM(B107:C107)</f>
        <v>200</v>
      </c>
      <c r="E107" s="44"/>
    </row>
    <row r="108" spans="1:5" x14ac:dyDescent="0.25">
      <c r="A108" s="4"/>
      <c r="B108" s="30"/>
      <c r="C108" s="30"/>
      <c r="D108" s="36"/>
      <c r="E108" s="44"/>
    </row>
    <row r="109" spans="1:5" x14ac:dyDescent="0.25">
      <c r="A109" s="17" t="s">
        <v>33</v>
      </c>
      <c r="B109" s="26">
        <f>SUM(B110+B122+B123+B124+B125+B126+B127+B128)</f>
        <v>1599</v>
      </c>
      <c r="C109" s="26">
        <f>SUM(C110+C122+C123+C124+C125+C126+C127+C128)</f>
        <v>0</v>
      </c>
      <c r="D109" s="32">
        <f>SUM(D110+D122+D123+D124+D125+D126+D127+D128)</f>
        <v>1599</v>
      </c>
      <c r="E109" s="24"/>
    </row>
    <row r="110" spans="1:5" x14ac:dyDescent="0.25">
      <c r="A110" s="38" t="s">
        <v>95</v>
      </c>
      <c r="B110" s="27">
        <f>SUM(B111:B121)</f>
        <v>794</v>
      </c>
      <c r="C110" s="27">
        <f>SUM(C111:C121)</f>
        <v>0</v>
      </c>
      <c r="D110" s="33">
        <f>SUM(D111:D121)</f>
        <v>794</v>
      </c>
      <c r="E110" s="44" t="s">
        <v>161</v>
      </c>
    </row>
    <row r="111" spans="1:5" x14ac:dyDescent="0.25">
      <c r="A111" s="41" t="s">
        <v>96</v>
      </c>
      <c r="B111" s="30">
        <v>398</v>
      </c>
      <c r="C111" s="30"/>
      <c r="D111" s="36">
        <f t="shared" ref="D111:D128" si="5">SUM(B111:C111)</f>
        <v>398</v>
      </c>
      <c r="E111" s="44"/>
    </row>
    <row r="112" spans="1:5" x14ac:dyDescent="0.25">
      <c r="A112" s="41" t="s">
        <v>97</v>
      </c>
      <c r="B112" s="30">
        <v>175</v>
      </c>
      <c r="C112" s="30"/>
      <c r="D112" s="36">
        <f t="shared" si="5"/>
        <v>175</v>
      </c>
      <c r="E112" s="44"/>
    </row>
    <row r="113" spans="1:5" x14ac:dyDescent="0.25">
      <c r="A113" s="41" t="s">
        <v>149</v>
      </c>
      <c r="B113" s="30">
        <v>10</v>
      </c>
      <c r="C113" s="30"/>
      <c r="D113" s="36">
        <f t="shared" si="5"/>
        <v>10</v>
      </c>
      <c r="E113" s="44"/>
    </row>
    <row r="114" spans="1:5" x14ac:dyDescent="0.25">
      <c r="A114" s="41" t="s">
        <v>54</v>
      </c>
      <c r="B114" s="30">
        <v>2</v>
      </c>
      <c r="C114" s="30"/>
      <c r="D114" s="36">
        <f t="shared" si="5"/>
        <v>2</v>
      </c>
      <c r="E114" s="44"/>
    </row>
    <row r="115" spans="1:5" ht="45" x14ac:dyDescent="0.25">
      <c r="A115" s="41" t="s">
        <v>98</v>
      </c>
      <c r="B115" s="30">
        <v>110</v>
      </c>
      <c r="C115" s="30"/>
      <c r="D115" s="36">
        <f t="shared" si="5"/>
        <v>110</v>
      </c>
      <c r="E115" s="44" t="s">
        <v>129</v>
      </c>
    </row>
    <row r="116" spans="1:5" x14ac:dyDescent="0.25">
      <c r="A116" s="41" t="s">
        <v>99</v>
      </c>
      <c r="B116" s="30">
        <v>20</v>
      </c>
      <c r="C116" s="30"/>
      <c r="D116" s="36">
        <f t="shared" si="5"/>
        <v>20</v>
      </c>
      <c r="E116" s="44"/>
    </row>
    <row r="117" spans="1:5" x14ac:dyDescent="0.25">
      <c r="A117" s="41" t="s">
        <v>100</v>
      </c>
      <c r="B117" s="30">
        <v>5</v>
      </c>
      <c r="C117" s="30"/>
      <c r="D117" s="36">
        <f t="shared" si="5"/>
        <v>5</v>
      </c>
      <c r="E117" s="44"/>
    </row>
    <row r="118" spans="1:5" x14ac:dyDescent="0.25">
      <c r="A118" s="41" t="s">
        <v>101</v>
      </c>
      <c r="B118" s="30">
        <v>10</v>
      </c>
      <c r="C118" s="30"/>
      <c r="D118" s="36">
        <f t="shared" si="5"/>
        <v>10</v>
      </c>
      <c r="E118" s="44"/>
    </row>
    <row r="119" spans="1:5" x14ac:dyDescent="0.25">
      <c r="A119" s="41" t="s">
        <v>165</v>
      </c>
      <c r="B119" s="30">
        <v>50</v>
      </c>
      <c r="C119" s="30"/>
      <c r="D119" s="36">
        <f t="shared" si="5"/>
        <v>50</v>
      </c>
      <c r="E119" s="44"/>
    </row>
    <row r="120" spans="1:5" x14ac:dyDescent="0.25">
      <c r="A120" s="41" t="s">
        <v>102</v>
      </c>
      <c r="B120" s="30">
        <v>10</v>
      </c>
      <c r="C120" s="30"/>
      <c r="D120" s="36">
        <f t="shared" si="5"/>
        <v>10</v>
      </c>
      <c r="E120" s="44"/>
    </row>
    <row r="121" spans="1:5" x14ac:dyDescent="0.25">
      <c r="A121" s="41" t="s">
        <v>103</v>
      </c>
      <c r="B121" s="30">
        <v>4</v>
      </c>
      <c r="C121" s="30"/>
      <c r="D121" s="36">
        <f t="shared" si="5"/>
        <v>4</v>
      </c>
      <c r="E121" s="44"/>
    </row>
    <row r="122" spans="1:5" x14ac:dyDescent="0.25">
      <c r="A122" s="38" t="s">
        <v>104</v>
      </c>
      <c r="B122" s="27">
        <v>20</v>
      </c>
      <c r="C122" s="30"/>
      <c r="D122" s="33">
        <f t="shared" si="5"/>
        <v>20</v>
      </c>
      <c r="E122" s="44"/>
    </row>
    <row r="123" spans="1:5" ht="30" x14ac:dyDescent="0.25">
      <c r="A123" s="38" t="s">
        <v>81</v>
      </c>
      <c r="B123" s="27">
        <v>15</v>
      </c>
      <c r="C123" s="30"/>
      <c r="D123" s="33">
        <f t="shared" si="5"/>
        <v>15</v>
      </c>
      <c r="E123" s="44" t="s">
        <v>128</v>
      </c>
    </row>
    <row r="124" spans="1:5" ht="45" x14ac:dyDescent="0.25">
      <c r="A124" s="38" t="s">
        <v>105</v>
      </c>
      <c r="B124" s="27">
        <v>500</v>
      </c>
      <c r="C124" s="30"/>
      <c r="D124" s="35">
        <f t="shared" si="5"/>
        <v>500</v>
      </c>
      <c r="E124" s="44" t="s">
        <v>127</v>
      </c>
    </row>
    <row r="125" spans="1:5" ht="30" x14ac:dyDescent="0.25">
      <c r="A125" s="38" t="s">
        <v>106</v>
      </c>
      <c r="B125" s="27">
        <v>60</v>
      </c>
      <c r="C125" s="30"/>
      <c r="D125" s="33">
        <f t="shared" si="5"/>
        <v>60</v>
      </c>
      <c r="E125" s="44" t="s">
        <v>126</v>
      </c>
    </row>
    <row r="126" spans="1:5" ht="30" x14ac:dyDescent="0.25">
      <c r="A126" s="38" t="s">
        <v>107</v>
      </c>
      <c r="B126" s="27">
        <v>60</v>
      </c>
      <c r="C126" s="30"/>
      <c r="D126" s="33">
        <f t="shared" si="5"/>
        <v>60</v>
      </c>
      <c r="E126" s="44" t="s">
        <v>125</v>
      </c>
    </row>
    <row r="127" spans="1:5" x14ac:dyDescent="0.25">
      <c r="A127" s="38" t="s">
        <v>108</v>
      </c>
      <c r="B127" s="27">
        <v>50</v>
      </c>
      <c r="C127" s="30"/>
      <c r="D127" s="33">
        <f t="shared" si="5"/>
        <v>50</v>
      </c>
      <c r="E127" s="44"/>
    </row>
    <row r="128" spans="1:5" x14ac:dyDescent="0.25">
      <c r="A128" s="38" t="s">
        <v>174</v>
      </c>
      <c r="B128" s="27">
        <v>100</v>
      </c>
      <c r="C128" s="30"/>
      <c r="D128" s="33">
        <f t="shared" si="5"/>
        <v>100</v>
      </c>
      <c r="E128" s="44"/>
    </row>
    <row r="129" spans="1:7" x14ac:dyDescent="0.25">
      <c r="A129" s="8"/>
      <c r="B129" s="27"/>
      <c r="C129" s="27"/>
      <c r="D129" s="33"/>
      <c r="E129" s="44"/>
    </row>
    <row r="130" spans="1:7" x14ac:dyDescent="0.25">
      <c r="A130" s="17" t="s">
        <v>34</v>
      </c>
      <c r="B130" s="26">
        <f>SUM(B131:B136)</f>
        <v>5948.2999999999993</v>
      </c>
      <c r="C130" s="26">
        <f>SUM(C131:C136)</f>
        <v>-3035.2</v>
      </c>
      <c r="D130" s="32">
        <f>SUM(D131:D136)</f>
        <v>2913.1</v>
      </c>
      <c r="E130" s="47"/>
    </row>
    <row r="131" spans="1:7" x14ac:dyDescent="0.25">
      <c r="A131" s="38" t="s">
        <v>109</v>
      </c>
      <c r="B131" s="27">
        <v>100</v>
      </c>
      <c r="C131" s="27"/>
      <c r="D131" s="35">
        <f t="shared" ref="D131:D136" si="6">SUM(B131:C131)</f>
        <v>100</v>
      </c>
      <c r="E131" s="44"/>
    </row>
    <row r="132" spans="1:7" ht="30" x14ac:dyDescent="0.25">
      <c r="A132" s="38" t="s">
        <v>110</v>
      </c>
      <c r="B132" s="27">
        <v>370</v>
      </c>
      <c r="C132" s="27"/>
      <c r="D132" s="33">
        <f t="shared" si="6"/>
        <v>370</v>
      </c>
      <c r="E132" s="44" t="s">
        <v>175</v>
      </c>
    </row>
    <row r="133" spans="1:7" x14ac:dyDescent="0.25">
      <c r="A133" s="38" t="s">
        <v>111</v>
      </c>
      <c r="B133" s="27">
        <v>103.9</v>
      </c>
      <c r="C133" s="27"/>
      <c r="D133" s="33">
        <f t="shared" si="6"/>
        <v>103.9</v>
      </c>
      <c r="E133" s="44"/>
    </row>
    <row r="134" spans="1:7" x14ac:dyDescent="0.25">
      <c r="A134" s="38" t="s">
        <v>112</v>
      </c>
      <c r="B134" s="27">
        <v>5154.3999999999996</v>
      </c>
      <c r="C134" s="27">
        <v>-3035.2</v>
      </c>
      <c r="D134" s="66">
        <f t="shared" si="6"/>
        <v>2119.1999999999998</v>
      </c>
      <c r="E134" s="44"/>
      <c r="G134" s="56"/>
    </row>
    <row r="135" spans="1:7" ht="75" x14ac:dyDescent="0.25">
      <c r="A135" s="38" t="s">
        <v>113</v>
      </c>
      <c r="B135" s="27">
        <v>50</v>
      </c>
      <c r="C135" s="27"/>
      <c r="D135" s="33">
        <f t="shared" si="6"/>
        <v>50</v>
      </c>
      <c r="E135" s="44" t="s">
        <v>124</v>
      </c>
    </row>
    <row r="136" spans="1:7" ht="30" x14ac:dyDescent="0.25">
      <c r="A136" s="38" t="s">
        <v>184</v>
      </c>
      <c r="B136" s="27">
        <v>170</v>
      </c>
      <c r="C136" s="27"/>
      <c r="D136" s="35">
        <f t="shared" si="6"/>
        <v>170</v>
      </c>
      <c r="E136" s="44" t="s">
        <v>185</v>
      </c>
    </row>
    <row r="137" spans="1:7" x14ac:dyDescent="0.25">
      <c r="A137" s="38"/>
      <c r="B137" s="27"/>
      <c r="C137" s="27"/>
      <c r="D137" s="33"/>
      <c r="E137" s="44"/>
    </row>
    <row r="138" spans="1:7" x14ac:dyDescent="0.25">
      <c r="A138" s="54" t="s">
        <v>150</v>
      </c>
      <c r="B138" s="26">
        <f>SUM(B139)</f>
        <v>2751.3</v>
      </c>
      <c r="C138" s="26">
        <f>SUM(C139)</f>
        <v>0</v>
      </c>
      <c r="D138" s="32">
        <f>SUM(D139)</f>
        <v>2751.3</v>
      </c>
      <c r="E138" s="57"/>
    </row>
    <row r="139" spans="1:7" x14ac:dyDescent="0.25">
      <c r="A139" s="38" t="s">
        <v>151</v>
      </c>
      <c r="B139" s="27">
        <f>SUM(B140:B141)</f>
        <v>2751.3</v>
      </c>
      <c r="C139" s="27">
        <f>SUM(C140:C141)</f>
        <v>0</v>
      </c>
      <c r="D139" s="33">
        <f>SUM(D140:D141)</f>
        <v>2751.3</v>
      </c>
      <c r="E139" s="44"/>
    </row>
    <row r="140" spans="1:7" ht="45" x14ac:dyDescent="0.25">
      <c r="A140" s="41" t="s">
        <v>152</v>
      </c>
      <c r="B140" s="27">
        <v>2751.3</v>
      </c>
      <c r="C140" s="30"/>
      <c r="D140" s="33">
        <f>SUM(B140:C140)</f>
        <v>2751.3</v>
      </c>
      <c r="E140" s="48" t="s">
        <v>211</v>
      </c>
      <c r="F140" s="56"/>
    </row>
    <row r="141" spans="1:7" x14ac:dyDescent="0.25">
      <c r="A141" s="41" t="s">
        <v>157</v>
      </c>
      <c r="B141" s="27">
        <v>0</v>
      </c>
      <c r="C141" s="30"/>
      <c r="D141" s="33">
        <f>SUM(B141:C141)</f>
        <v>0</v>
      </c>
      <c r="E141" s="44"/>
    </row>
    <row r="142" spans="1:7" x14ac:dyDescent="0.25">
      <c r="A142" s="41"/>
      <c r="B142" s="27"/>
      <c r="C142" s="27"/>
      <c r="D142" s="33"/>
      <c r="E142" s="44"/>
    </row>
    <row r="143" spans="1:7" x14ac:dyDescent="0.25">
      <c r="A143" s="54" t="s">
        <v>153</v>
      </c>
      <c r="B143" s="26">
        <v>600</v>
      </c>
      <c r="C143" s="26"/>
      <c r="D143" s="32">
        <f>SUM(B143:C143)</f>
        <v>600</v>
      </c>
      <c r="E143" s="57"/>
    </row>
    <row r="144" spans="1:7" x14ac:dyDescent="0.25">
      <c r="A144" s="4"/>
      <c r="B144" s="30"/>
      <c r="C144" s="30"/>
      <c r="D144" s="36"/>
      <c r="E144" s="44"/>
    </row>
    <row r="145" spans="1:5" x14ac:dyDescent="0.25">
      <c r="A145" s="19" t="s">
        <v>35</v>
      </c>
      <c r="B145" s="31">
        <f>SUM(B7+B28+B31+B66+B81+B97+B102+B109+B130+B138+B143)</f>
        <v>98990.6</v>
      </c>
      <c r="C145" s="31">
        <f>SUM(C7+C28+C31+C66+C81+C97+C102+C109+C130+C138+C143)</f>
        <v>2864.8</v>
      </c>
      <c r="D145" s="37">
        <f>SUM(D7+D28+D31+D66+D81+D97+D102+D109+D130+D138+D143)</f>
        <v>101855.40000000001</v>
      </c>
      <c r="E145" s="25"/>
    </row>
    <row r="147" spans="1:5" x14ac:dyDescent="0.25">
      <c r="E147" s="61"/>
    </row>
    <row r="148" spans="1:5" x14ac:dyDescent="0.25">
      <c r="E148" s="56"/>
    </row>
  </sheetData>
  <mergeCells count="4">
    <mergeCell ref="A1:E1"/>
    <mergeCell ref="A3:E3"/>
    <mergeCell ref="A4:E4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2025-05-26T12:48:24Z</cp:lastPrinted>
  <dcterms:created xsi:type="dcterms:W3CDTF">2017-10-26T07:12:17Z</dcterms:created>
  <dcterms:modified xsi:type="dcterms:W3CDTF">2025-05-30T07:22:15Z</dcterms:modified>
</cp:coreProperties>
</file>